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6" windowWidth="15480" windowHeight="11340" activeTab="0"/>
  </bookViews>
  <sheets>
    <sheet name="2018 m.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test</author>
    <author>User</author>
    <author>Undetected</author>
    <author>Valentina</author>
  </authors>
  <commentList>
    <comment ref="C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+61 skl.-4.34a
</t>
        </r>
      </text>
    </comment>
    <comment ref="C1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nuo2012,03,01-0,455a</t>
        </r>
      </text>
    </comment>
    <comment ref="C1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04.09.09- 4.0 a  (buvo-4.04a)
</t>
        </r>
      </text>
    </comment>
    <comment ref="C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nuo12.1.
01-4,0a</t>
        </r>
      </text>
    </comment>
    <comment ref="C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2013,05,04</t>
        </r>
      </text>
    </comment>
    <comment ref="C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nuo2010,06,26-4,00</t>
        </r>
      </text>
    </comment>
    <comment ref="C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buvo-4,21; dabar nuo2010,12,2-4,15</t>
        </r>
      </text>
    </comment>
    <comment ref="C4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nuo2010,04,06-4,24-buvo4,18</t>
        </r>
      </text>
    </comment>
    <comment ref="C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2012,05,17</t>
        </r>
      </text>
    </comment>
    <comment ref="C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nuo20110,11,23  nr. 1/39069
</t>
        </r>
      </text>
    </comment>
    <comment ref="C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09,08,05 Nr. 784790</t>
        </r>
      </text>
    </comment>
    <comment ref="C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5,24  nuo 2009,09,24 PŽ. Nr.846265</t>
        </r>
      </text>
    </comment>
    <comment ref="C60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  1.05.25 -
8.67 a
</t>
        </r>
      </text>
    </comment>
    <comment ref="C64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04.01.07 (3.8+2.97)</t>
        </r>
      </text>
    </comment>
    <comment ref="C7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buvo:5,49, nuo 2010,10,29-5,88
</t>
        </r>
      </text>
    </comment>
    <comment ref="C7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99.09.13 (4.04+3.92)</t>
        </r>
      </text>
    </comment>
    <comment ref="B7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85, 90
</t>
        </r>
      </text>
    </comment>
    <comment ref="C7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85skl.-3.84
107skl.-4.0 (Sliaziene)
</t>
        </r>
      </text>
    </comment>
    <comment ref="C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po geod.4,2, buvo-4,14</t>
        </r>
      </text>
    </comment>
    <comment ref="C9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nuo2010,12,14buvo-8,12; yra-8,04a
</t>
        </r>
      </text>
    </comment>
    <comment ref="C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2009m. 4,01</t>
        </r>
      </text>
    </comment>
    <comment ref="C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Nr. 23-7925-1011 kadastru duomenis</t>
        </r>
      </text>
    </comment>
    <comment ref="C131" authorId="1">
      <text>
        <r>
          <rPr>
            <b/>
            <sz val="8"/>
            <rFont val="Tahoma"/>
            <family val="0"/>
          </rPr>
          <t>nuo2011,,11,05-3,89aUser:</t>
        </r>
        <r>
          <rPr>
            <sz val="8"/>
            <rFont val="Tahoma"/>
            <family val="0"/>
          </rPr>
          <t xml:space="preserve">
</t>
        </r>
      </text>
    </comment>
    <comment ref="C138" authorId="1">
      <text>
        <r>
          <rPr>
            <sz val="8"/>
            <rFont val="Tahoma"/>
            <family val="0"/>
          </rPr>
          <t xml:space="preserve"> nuo 09,12,14Kad.duom Nr. 2,3-18994-1301
</t>
        </r>
      </text>
    </comment>
    <comment ref="C14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nuo2010,08</t>
        </r>
      </text>
    </comment>
    <comment ref="C1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2009,11,23 Nr.2-318095-1301</t>
        </r>
      </text>
    </comment>
    <comment ref="C15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nuo02.11.25 (4.0+4.09)</t>
        </r>
      </text>
    </comment>
    <comment ref="C16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209,02,19</t>
        </r>
      </text>
    </comment>
    <comment ref="C18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97.06.19
</t>
        </r>
      </text>
    </comment>
    <comment ref="C1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nuo09,04,17 registro Nr1/39274</t>
        </r>
      </text>
    </comment>
    <comment ref="C18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nuo2011,07,11; buvo-4,08</t>
        </r>
      </text>
    </comment>
    <comment ref="C190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08.12.16-3.75a 
buvo -4.14
</t>
        </r>
      </text>
    </comment>
    <comment ref="C19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+3.83+4.68
</t>
        </r>
      </text>
    </comment>
    <comment ref="C20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2009.05,06 Nr.2,3-6719-101
06</t>
        </r>
      </text>
    </comment>
    <comment ref="C20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 4,24;nuo 2010,11 4,15
</t>
        </r>
      </text>
    </comment>
    <comment ref="C21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09.09.18(4,02+5.13)</t>
        </r>
      </text>
    </comment>
    <comment ref="C221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98 07.22 (6.85a)
</t>
        </r>
      </text>
    </comment>
    <comment ref="C225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03.06.12 13.06
</t>
        </r>
      </text>
    </comment>
    <comment ref="C27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
09,23-5,32a</t>
        </r>
      </text>
    </comment>
    <comment ref="C281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nuo2010.09.
</t>
        </r>
      </text>
    </comment>
    <comment ref="C335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+.66</t>
        </r>
      </text>
    </comment>
    <comment ref="C3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+,47+,51</t>
        </r>
      </text>
    </comment>
    <comment ref="C16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2013,08</t>
        </r>
      </text>
    </comment>
    <comment ref="C24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nuo2014,04,10-3,70
</t>
        </r>
      </text>
    </comment>
    <comment ref="C1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201307 29</t>
        </r>
      </text>
    </comment>
    <comment ref="C168" authorId="2">
      <text>
        <r>
          <rPr>
            <b/>
            <sz val="9"/>
            <rFont val="Tahoma"/>
            <family val="0"/>
          </rPr>
          <t>Undetected:</t>
        </r>
        <r>
          <rPr>
            <sz val="9"/>
            <rFont val="Tahoma"/>
            <family val="0"/>
          </rPr>
          <t xml:space="preserve">
nuo 2012,10,30</t>
        </r>
      </text>
    </comment>
    <comment ref="C1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2014,03,27 buvo 4,96</t>
        </r>
      </text>
    </comment>
    <comment ref="C1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2014,01,20 buvo-3,93</t>
        </r>
      </text>
    </comment>
    <comment ref="C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2014,08,29 Radko apmoka uz 3,97
</t>
        </r>
      </text>
    </comment>
    <comment ref="C19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2014,06</t>
        </r>
      </text>
    </comment>
    <comment ref="C2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2013,09,10</t>
        </r>
      </text>
    </comment>
    <comment ref="C1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 06,04-3,79</t>
        </r>
      </text>
    </comment>
    <comment ref="C2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nuo2014.07.15 -3,9a buvo-3,8 a</t>
        </r>
      </text>
    </comment>
    <comment ref="C194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buvo-4,06a</t>
        </r>
      </text>
    </comment>
    <comment ref="C107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buvo-3,97; nuo 2014 11 20-4,01</t>
        </r>
      </text>
    </comment>
    <comment ref="C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nuo2013,04,09</t>
        </r>
      </text>
    </comment>
    <comment ref="C1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buvo-3,97; nuo 2014,06,18-3,85</t>
        </r>
      </text>
    </comment>
    <comment ref="C30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2011,08,29</t>
        </r>
      </text>
    </comment>
    <comment ref="C26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buvo-7,54; nuo 2011,03,15-7,18</t>
        </r>
      </text>
    </comment>
    <comment ref="C47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buvo(4+4,2)</t>
        </r>
      </text>
    </comment>
    <comment ref="C20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buvo-4,97</t>
        </r>
      </text>
    </comment>
    <comment ref="C30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buvo-6,22.nuo 2014,8,21</t>
        </r>
      </text>
    </comment>
    <comment ref="C30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2013,09,19</t>
        </r>
      </text>
    </comment>
    <comment ref="C1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2014.07,179 buvo-4,02 a)</t>
        </r>
      </text>
    </comment>
    <comment ref="C1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buvo-6,56; nuo 2010,010,29-6,72</t>
        </r>
      </text>
    </comment>
    <comment ref="C1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buvo-4,16a pasikeitie nuo2015,11,02</t>
        </r>
      </text>
    </comment>
    <comment ref="C33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2014,8,21</t>
        </r>
      </text>
    </comment>
    <comment ref="C1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+4,29a -64 skl.
+4,61 a. -skl.Nr.-8
+ skl. Nr. 9 tai 4,73/2=2,365
</t>
        </r>
      </text>
    </comment>
    <comment ref="C3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buvo-5,9   nuo 2016,04,26-pasikeite</t>
        </r>
      </text>
    </comment>
    <comment ref="C180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buvo-4,02 a</t>
        </r>
      </text>
    </comment>
    <comment ref="C3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nuo2017,02,07</t>
        </r>
      </text>
    </comment>
    <comment ref="B154" authorId="1">
      <text>
        <r>
          <rPr>
            <b/>
            <sz val="8"/>
            <rFont val="Tahoma"/>
            <family val="0"/>
          </rPr>
          <t>apjungta-namu valda</t>
        </r>
      </text>
    </comment>
    <comment ref="C2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C10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
</t>
        </r>
      </text>
    </comment>
    <comment ref="C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F226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2017,08,28-20euru-14euru keliu fondas</t>
        </r>
      </text>
    </comment>
    <comment ref="F129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apmoka
</t>
        </r>
      </text>
    </comment>
    <comment ref="F195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už 2017m.</t>
        </r>
      </text>
    </comment>
  </commentList>
</comments>
</file>

<file path=xl/sharedStrings.xml><?xml version="1.0" encoding="utf-8"?>
<sst xmlns="http://schemas.openxmlformats.org/spreadsheetml/2006/main" count="51" uniqueCount="51">
  <si>
    <t>1;2;61</t>
  </si>
  <si>
    <t>46, 47</t>
  </si>
  <si>
    <t>51;54</t>
  </si>
  <si>
    <t>52;53</t>
  </si>
  <si>
    <t>70;69</t>
  </si>
  <si>
    <t>83;84</t>
  </si>
  <si>
    <t>135;136</t>
  </si>
  <si>
    <t>178, 179</t>
  </si>
  <si>
    <t>180, 181</t>
  </si>
  <si>
    <t>224;227</t>
  </si>
  <si>
    <t>252;248</t>
  </si>
  <si>
    <t>257;258</t>
  </si>
  <si>
    <t>279;278</t>
  </si>
  <si>
    <t>343;343a</t>
  </si>
  <si>
    <t>348a</t>
  </si>
  <si>
    <t>351a</t>
  </si>
  <si>
    <t>352a</t>
  </si>
  <si>
    <t>353a</t>
  </si>
  <si>
    <t>358a</t>
  </si>
  <si>
    <t>359a</t>
  </si>
  <si>
    <t>360a</t>
  </si>
  <si>
    <t>361a</t>
  </si>
  <si>
    <t>Eil. Nr.</t>
  </si>
  <si>
    <t>194, 208</t>
  </si>
  <si>
    <t>221, 229</t>
  </si>
  <si>
    <t>85, 90</t>
  </si>
  <si>
    <t>267;264</t>
  </si>
  <si>
    <t>266;261</t>
  </si>
  <si>
    <t>120;121</t>
  </si>
  <si>
    <t>170;171;172</t>
  </si>
  <si>
    <t>65;66</t>
  </si>
  <si>
    <t>10eurų už 1ara</t>
  </si>
  <si>
    <t>Iš viso:</t>
  </si>
  <si>
    <r>
      <t>5</t>
    </r>
    <r>
      <rPr>
        <sz val="11"/>
        <rFont val="Calibri"/>
        <family val="2"/>
      </rPr>
      <t>,6,7,64;8;9</t>
    </r>
    <r>
      <rPr>
        <sz val="11"/>
        <rFont val="Calibri"/>
        <family val="2"/>
      </rPr>
      <t>½</t>
    </r>
  </si>
  <si>
    <r>
      <t>10; 9</t>
    </r>
    <r>
      <rPr>
        <sz val="11"/>
        <rFont val="Calibri"/>
        <family val="2"/>
      </rPr>
      <t>½</t>
    </r>
  </si>
  <si>
    <t>146;147</t>
  </si>
  <si>
    <t>103; 104</t>
  </si>
  <si>
    <t>243; 245</t>
  </si>
  <si>
    <t>354a; 355a</t>
  </si>
  <si>
    <t>302;303</t>
  </si>
  <si>
    <t>356a;357a</t>
  </si>
  <si>
    <t>173; 174a</t>
  </si>
  <si>
    <t>174;175</t>
  </si>
  <si>
    <t>169; 177</t>
  </si>
  <si>
    <t>276;277;280;281;277a;285</t>
  </si>
  <si>
    <t xml:space="preserve">2018m.   bendrijos "VOKĖ"  mokesčiai  </t>
  </si>
  <si>
    <t>Skl. Plotas a.</t>
  </si>
  <si>
    <t>Metinis mokestis</t>
  </si>
  <si>
    <r>
      <t>Skl. Nr.</t>
    </r>
    <r>
      <rPr>
        <b/>
        <sz val="8"/>
        <rFont val="Arial"/>
        <family val="2"/>
      </rPr>
      <t>(pagal seną numeraciją)</t>
    </r>
  </si>
  <si>
    <t>Infrastrukt.mokestis</t>
  </si>
  <si>
    <t>/eurai/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</si>
</sst>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0.0000000E+00"/>
    <numFmt numFmtId="183" formatCode="#,##0.0"/>
    <numFmt numFmtId="184" formatCode="0.0"/>
    <numFmt numFmtId="185" formatCode="0.000"/>
    <numFmt numFmtId="186" formatCode="0.0000"/>
    <numFmt numFmtId="187" formatCode="0.00000"/>
    <numFmt numFmtId="188" formatCode="_-* #,##0.0\ _L_t_-;\-* #,##0.0\ _L_t_-;_-* &quot;-&quot;??\ _L_t_-;_-@_-"/>
    <numFmt numFmtId="189" formatCode="_-* #,##0.0\ _L_t_-;\-* #,##0.0\ _L_t_-;_-* &quot;-&quot;?\ _L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0" borderId="13" xfId="0" applyBorder="1" applyAlignment="1">
      <alignment/>
    </xf>
    <xf numFmtId="184" fontId="7" fillId="33" borderId="14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84" fontId="6" fillId="34" borderId="17" xfId="0" applyNumberFormat="1" applyFont="1" applyFill="1" applyBorder="1" applyAlignment="1">
      <alignment/>
    </xf>
    <xf numFmtId="184" fontId="6" fillId="34" borderId="18" xfId="0" applyNumberFormat="1" applyFont="1" applyFill="1" applyBorder="1" applyAlignment="1">
      <alignment/>
    </xf>
    <xf numFmtId="2" fontId="17" fillId="33" borderId="19" xfId="0" applyNumberFormat="1" applyFont="1" applyFill="1" applyBorder="1" applyAlignment="1">
      <alignment horizontal="center"/>
    </xf>
    <xf numFmtId="184" fontId="0" fillId="33" borderId="20" xfId="0" applyNumberFormat="1" applyFill="1" applyBorder="1" applyAlignment="1">
      <alignment/>
    </xf>
    <xf numFmtId="184" fontId="0" fillId="33" borderId="21" xfId="0" applyNumberFormat="1" applyFill="1" applyBorder="1" applyAlignment="1">
      <alignment/>
    </xf>
    <xf numFmtId="184" fontId="0" fillId="33" borderId="22" xfId="0" applyNumberFormat="1" applyFill="1" applyBorder="1" applyAlignment="1">
      <alignment/>
    </xf>
    <xf numFmtId="184" fontId="12" fillId="33" borderId="20" xfId="0" applyNumberFormat="1" applyFont="1" applyFill="1" applyBorder="1" applyAlignment="1">
      <alignment/>
    </xf>
    <xf numFmtId="2" fontId="6" fillId="34" borderId="18" xfId="0" applyNumberFormat="1" applyFont="1" applyFill="1" applyBorder="1" applyAlignment="1">
      <alignment/>
    </xf>
    <xf numFmtId="2" fontId="6" fillId="34" borderId="23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5" xfId="0" applyFont="1" applyFill="1" applyBorder="1" applyAlignment="1">
      <alignment horizontal="center"/>
    </xf>
    <xf numFmtId="2" fontId="12" fillId="33" borderId="26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0" xfId="0" applyFont="1" applyAlignment="1">
      <alignment/>
    </xf>
    <xf numFmtId="2" fontId="48" fillId="33" borderId="13" xfId="0" applyNumberFormat="1" applyFont="1" applyFill="1" applyBorder="1" applyAlignment="1">
      <alignment horizontal="center"/>
    </xf>
    <xf numFmtId="2" fontId="17" fillId="33" borderId="19" xfId="0" applyNumberFormat="1" applyFont="1" applyFill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184" fontId="7" fillId="35" borderId="1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8" xfId="0" applyFont="1" applyBorder="1" applyAlignment="1">
      <alignment/>
    </xf>
    <xf numFmtId="0" fontId="16" fillId="0" borderId="28" xfId="0" applyFont="1" applyBorder="1" applyAlignment="1">
      <alignment horizontal="center"/>
    </xf>
    <xf numFmtId="2" fontId="0" fillId="0" borderId="28" xfId="0" applyNumberFormat="1" applyBorder="1" applyAlignment="1">
      <alignment/>
    </xf>
    <xf numFmtId="184" fontId="48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8" xfId="0" applyFont="1" applyFill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33" fillId="33" borderId="18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61" sqref="F361:G361"/>
    </sheetView>
  </sheetViews>
  <sheetFormatPr defaultColWidth="9.140625" defaultRowHeight="15"/>
  <cols>
    <col min="1" max="1" width="5.140625" style="0" customWidth="1"/>
    <col min="2" max="2" width="26.8515625" style="31" customWidth="1"/>
    <col min="3" max="3" width="9.421875" style="37" customWidth="1"/>
    <col min="4" max="4" width="12.57421875" style="0" customWidth="1"/>
    <col min="5" max="5" width="11.57421875" style="0" customWidth="1"/>
    <col min="6" max="6" width="15.57421875" style="41" customWidth="1"/>
  </cols>
  <sheetData>
    <row r="1" spans="1:6" ht="15">
      <c r="A1" s="44" t="s">
        <v>45</v>
      </c>
      <c r="B1" s="44"/>
      <c r="C1" s="44"/>
      <c r="D1" s="44"/>
      <c r="E1" s="44"/>
      <c r="F1" s="44"/>
    </row>
    <row r="2" spans="1:6" ht="15.75">
      <c r="A2" s="51"/>
      <c r="B2" s="52"/>
      <c r="C2" s="53"/>
      <c r="D2" s="54" t="s">
        <v>31</v>
      </c>
      <c r="E2" s="53"/>
      <c r="F2" s="55"/>
    </row>
    <row r="3" spans="1:6" ht="15.75" thickBot="1">
      <c r="A3" s="45"/>
      <c r="B3" s="46"/>
      <c r="C3" s="47"/>
      <c r="D3" s="48">
        <v>10</v>
      </c>
      <c r="E3" s="49">
        <v>10</v>
      </c>
      <c r="F3" s="50"/>
    </row>
    <row r="4" spans="1:6" s="41" customFormat="1" ht="15.75" thickBot="1">
      <c r="A4" s="56" t="s">
        <v>22</v>
      </c>
      <c r="B4" s="62" t="s">
        <v>48</v>
      </c>
      <c r="C4" s="59" t="s">
        <v>46</v>
      </c>
      <c r="D4" s="63" t="s">
        <v>47</v>
      </c>
      <c r="E4" s="4"/>
      <c r="F4" s="38" t="s">
        <v>50</v>
      </c>
    </row>
    <row r="5" spans="1:6" s="41" customFormat="1" ht="28.5" customHeight="1">
      <c r="A5" s="57"/>
      <c r="B5" s="64"/>
      <c r="C5" s="60"/>
      <c r="D5" s="65"/>
      <c r="E5" s="68" t="s">
        <v>49</v>
      </c>
      <c r="F5" s="70" t="s">
        <v>32</v>
      </c>
    </row>
    <row r="6" spans="1:6" s="41" customFormat="1" ht="15.75" thickBot="1">
      <c r="A6" s="58"/>
      <c r="B6" s="66"/>
      <c r="C6" s="61"/>
      <c r="D6" s="67"/>
      <c r="E6" s="69"/>
      <c r="F6" s="71"/>
    </row>
    <row r="7" spans="1:6" ht="15">
      <c r="A7" s="10">
        <v>1</v>
      </c>
      <c r="B7" s="26" t="s">
        <v>0</v>
      </c>
      <c r="C7" s="33">
        <f>11.31+4.34</f>
        <v>15.65</v>
      </c>
      <c r="D7" s="15">
        <f>+C7*$D$3</f>
        <v>156.5</v>
      </c>
      <c r="E7" s="8">
        <v>10</v>
      </c>
      <c r="F7" s="14">
        <f aca="true" t="shared" si="0" ref="F7:F70">+D7+E7</f>
        <v>166.5</v>
      </c>
    </row>
    <row r="8" spans="1:6" ht="15">
      <c r="A8" s="1">
        <f>+A7+1</f>
        <v>2</v>
      </c>
      <c r="B8" s="27">
        <v>3</v>
      </c>
      <c r="C8" s="34">
        <v>4.3</v>
      </c>
      <c r="D8" s="15">
        <f>+C8*$D$3</f>
        <v>43</v>
      </c>
      <c r="E8" s="8">
        <v>10</v>
      </c>
      <c r="F8" s="14">
        <f t="shared" si="0"/>
        <v>53</v>
      </c>
    </row>
    <row r="9" spans="1:6" ht="15">
      <c r="A9" s="6">
        <f>+A8+1</f>
        <v>3</v>
      </c>
      <c r="B9" s="27">
        <v>4</v>
      </c>
      <c r="C9" s="34">
        <v>4.3</v>
      </c>
      <c r="D9" s="15">
        <f>+C9*$D$3</f>
        <v>43</v>
      </c>
      <c r="E9" s="8">
        <v>10</v>
      </c>
      <c r="F9" s="14">
        <f t="shared" si="0"/>
        <v>53</v>
      </c>
    </row>
    <row r="10" spans="1:6" ht="22.5" customHeight="1">
      <c r="A10" s="6">
        <f>+A9+1</f>
        <v>4</v>
      </c>
      <c r="B10" s="22" t="s">
        <v>33</v>
      </c>
      <c r="C10" s="34">
        <f>8.94+4.38+4.29+4.6+4.73/2</f>
        <v>24.575000000000003</v>
      </c>
      <c r="D10" s="15">
        <f>+C10*$D$3</f>
        <v>245.75000000000003</v>
      </c>
      <c r="E10" s="8">
        <v>10</v>
      </c>
      <c r="F10" s="14">
        <f t="shared" si="0"/>
        <v>255.75000000000003</v>
      </c>
    </row>
    <row r="11" spans="1:6" ht="15">
      <c r="A11" s="6">
        <f>+A10+1</f>
        <v>5</v>
      </c>
      <c r="B11" s="27" t="s">
        <v>34</v>
      </c>
      <c r="C11" s="34">
        <f>4.78+4.73/2</f>
        <v>7.1450000000000005</v>
      </c>
      <c r="D11" s="15">
        <f>+C11*$D$3</f>
        <v>71.45</v>
      </c>
      <c r="E11" s="8">
        <v>10</v>
      </c>
      <c r="F11" s="14">
        <f t="shared" si="0"/>
        <v>81.45</v>
      </c>
    </row>
    <row r="12" spans="1:6" ht="15">
      <c r="A12" s="6">
        <f aca="true" t="shared" si="1" ref="A12:A23">+A11+1</f>
        <v>6</v>
      </c>
      <c r="B12" s="27">
        <v>11</v>
      </c>
      <c r="C12" s="34">
        <v>4.28</v>
      </c>
      <c r="D12" s="15">
        <f>+C12*$D$3</f>
        <v>42.800000000000004</v>
      </c>
      <c r="E12" s="8">
        <v>10</v>
      </c>
      <c r="F12" s="14">
        <f t="shared" si="0"/>
        <v>52.800000000000004</v>
      </c>
    </row>
    <row r="13" spans="1:6" ht="15">
      <c r="A13" s="6">
        <f t="shared" si="1"/>
        <v>7</v>
      </c>
      <c r="B13" s="27">
        <v>12</v>
      </c>
      <c r="C13" s="34">
        <v>4.55</v>
      </c>
      <c r="D13" s="15">
        <f>+C13*$D$3</f>
        <v>45.5</v>
      </c>
      <c r="E13" s="8">
        <v>10</v>
      </c>
      <c r="F13" s="14">
        <f t="shared" si="0"/>
        <v>55.5</v>
      </c>
    </row>
    <row r="14" spans="1:6" ht="15">
      <c r="A14" s="6">
        <f t="shared" si="1"/>
        <v>8</v>
      </c>
      <c r="B14" s="27">
        <v>13</v>
      </c>
      <c r="C14" s="34">
        <v>4.85</v>
      </c>
      <c r="D14" s="15">
        <f>+C14*$D$3</f>
        <v>48.5</v>
      </c>
      <c r="E14" s="8">
        <v>10</v>
      </c>
      <c r="F14" s="14">
        <f t="shared" si="0"/>
        <v>58.5</v>
      </c>
    </row>
    <row r="15" spans="1:6" ht="15">
      <c r="A15" s="6">
        <f t="shared" si="1"/>
        <v>9</v>
      </c>
      <c r="B15" s="27">
        <v>14</v>
      </c>
      <c r="C15" s="34">
        <v>5.14</v>
      </c>
      <c r="D15" s="15">
        <f>+C15*$D$3</f>
        <v>51.4</v>
      </c>
      <c r="E15" s="8">
        <v>10</v>
      </c>
      <c r="F15" s="14">
        <f t="shared" si="0"/>
        <v>61.4</v>
      </c>
    </row>
    <row r="16" spans="1:6" ht="15">
      <c r="A16" s="6">
        <f t="shared" si="1"/>
        <v>10</v>
      </c>
      <c r="B16" s="27">
        <v>15</v>
      </c>
      <c r="C16" s="34">
        <v>4</v>
      </c>
      <c r="D16" s="15">
        <f>+C16*$D$3</f>
        <v>40</v>
      </c>
      <c r="E16" s="8">
        <v>10</v>
      </c>
      <c r="F16" s="14">
        <f t="shared" si="0"/>
        <v>50</v>
      </c>
    </row>
    <row r="17" spans="1:6" ht="15">
      <c r="A17" s="6">
        <f t="shared" si="1"/>
        <v>11</v>
      </c>
      <c r="B17" s="27">
        <v>16</v>
      </c>
      <c r="C17" s="34">
        <v>5.12</v>
      </c>
      <c r="D17" s="15">
        <f>+C17*$D$3</f>
        <v>51.2</v>
      </c>
      <c r="E17" s="8">
        <v>10</v>
      </c>
      <c r="F17" s="14">
        <f t="shared" si="0"/>
        <v>61.2</v>
      </c>
    </row>
    <row r="18" spans="1:6" ht="15">
      <c r="A18" s="6">
        <f t="shared" si="1"/>
        <v>12</v>
      </c>
      <c r="B18" s="21">
        <v>17</v>
      </c>
      <c r="C18" s="34">
        <v>4.22</v>
      </c>
      <c r="D18" s="15">
        <f>+C18*$D$3</f>
        <v>42.199999999999996</v>
      </c>
      <c r="E18" s="8">
        <v>10</v>
      </c>
      <c r="F18" s="14">
        <f t="shared" si="0"/>
        <v>52.199999999999996</v>
      </c>
    </row>
    <row r="19" spans="1:6" ht="15">
      <c r="A19" s="6">
        <f t="shared" si="1"/>
        <v>13</v>
      </c>
      <c r="B19" s="27">
        <v>18</v>
      </c>
      <c r="C19" s="34">
        <v>4.12</v>
      </c>
      <c r="D19" s="15">
        <f>+C19*$D$3</f>
        <v>41.2</v>
      </c>
      <c r="E19" s="8">
        <v>10</v>
      </c>
      <c r="F19" s="14">
        <f t="shared" si="0"/>
        <v>51.2</v>
      </c>
    </row>
    <row r="20" spans="1:6" ht="15">
      <c r="A20" s="6">
        <f t="shared" si="1"/>
        <v>14</v>
      </c>
      <c r="B20" s="27">
        <v>19</v>
      </c>
      <c r="C20" s="34">
        <v>4.42</v>
      </c>
      <c r="D20" s="15">
        <f>+C20*$D$3</f>
        <v>44.2</v>
      </c>
      <c r="E20" s="8">
        <v>10</v>
      </c>
      <c r="F20" s="14">
        <f t="shared" si="0"/>
        <v>54.2</v>
      </c>
    </row>
    <row r="21" spans="1:6" ht="15">
      <c r="A21" s="6">
        <f t="shared" si="1"/>
        <v>15</v>
      </c>
      <c r="B21" s="27">
        <v>20</v>
      </c>
      <c r="C21" s="34">
        <v>4.79</v>
      </c>
      <c r="D21" s="15">
        <f>+C21*$D$3</f>
        <v>47.9</v>
      </c>
      <c r="E21" s="8">
        <v>10</v>
      </c>
      <c r="F21" s="14">
        <f t="shared" si="0"/>
        <v>57.9</v>
      </c>
    </row>
    <row r="22" spans="1:6" ht="12.75" customHeight="1">
      <c r="A22" s="6">
        <f t="shared" si="1"/>
        <v>16</v>
      </c>
      <c r="B22" s="27">
        <v>21</v>
      </c>
      <c r="C22" s="34">
        <v>4.05</v>
      </c>
      <c r="D22" s="15">
        <f>+C22*$D$3</f>
        <v>40.5</v>
      </c>
      <c r="E22" s="8">
        <v>10</v>
      </c>
      <c r="F22" s="14">
        <f t="shared" si="0"/>
        <v>50.5</v>
      </c>
    </row>
    <row r="23" spans="1:6" ht="14.25" customHeight="1">
      <c r="A23" s="6">
        <f t="shared" si="1"/>
        <v>17</v>
      </c>
      <c r="B23" s="27">
        <v>22</v>
      </c>
      <c r="C23" s="34">
        <v>4</v>
      </c>
      <c r="D23" s="15">
        <f>+C23*$D$3</f>
        <v>40</v>
      </c>
      <c r="E23" s="8">
        <v>10</v>
      </c>
      <c r="F23" s="14">
        <f t="shared" si="0"/>
        <v>50</v>
      </c>
    </row>
    <row r="24" spans="1:6" ht="15.75" customHeight="1">
      <c r="A24" s="6">
        <f>+A22+1</f>
        <v>17</v>
      </c>
      <c r="B24" s="27">
        <v>23</v>
      </c>
      <c r="C24" s="34">
        <f>4.39</f>
        <v>4.39</v>
      </c>
      <c r="D24" s="15">
        <f>+C24*$D$3</f>
        <v>43.9</v>
      </c>
      <c r="E24" s="8">
        <v>10</v>
      </c>
      <c r="F24" s="14">
        <f t="shared" si="0"/>
        <v>53.9</v>
      </c>
    </row>
    <row r="25" spans="1:6" ht="15.75" customHeight="1">
      <c r="A25" s="1">
        <f aca="true" t="shared" si="2" ref="A25:A89">+A24+1</f>
        <v>18</v>
      </c>
      <c r="B25" s="27">
        <v>24</v>
      </c>
      <c r="C25" s="34">
        <v>3.96</v>
      </c>
      <c r="D25" s="15">
        <f>+C25*$D$3</f>
        <v>39.6</v>
      </c>
      <c r="E25" s="8">
        <v>10</v>
      </c>
      <c r="F25" s="14">
        <f t="shared" si="0"/>
        <v>49.6</v>
      </c>
    </row>
    <row r="26" spans="1:6" ht="16.5" customHeight="1">
      <c r="A26" s="1">
        <f t="shared" si="2"/>
        <v>19</v>
      </c>
      <c r="B26" s="27">
        <v>25</v>
      </c>
      <c r="C26" s="34">
        <v>4</v>
      </c>
      <c r="D26" s="15">
        <f>+C26*$D$3</f>
        <v>40</v>
      </c>
      <c r="E26" s="8">
        <v>10</v>
      </c>
      <c r="F26" s="14">
        <f t="shared" si="0"/>
        <v>50</v>
      </c>
    </row>
    <row r="27" spans="1:6" ht="15">
      <c r="A27" s="1">
        <f t="shared" si="2"/>
        <v>20</v>
      </c>
      <c r="B27" s="27">
        <v>26</v>
      </c>
      <c r="C27" s="34">
        <v>4.68</v>
      </c>
      <c r="D27" s="15">
        <f>+C27*$D$3</f>
        <v>46.8</v>
      </c>
      <c r="E27" s="8">
        <v>10</v>
      </c>
      <c r="F27" s="14">
        <f t="shared" si="0"/>
        <v>56.8</v>
      </c>
    </row>
    <row r="28" spans="1:6" ht="15">
      <c r="A28" s="1">
        <f t="shared" si="2"/>
        <v>21</v>
      </c>
      <c r="B28" s="27">
        <v>27</v>
      </c>
      <c r="C28" s="34">
        <v>4</v>
      </c>
      <c r="D28" s="15">
        <v>75</v>
      </c>
      <c r="E28" s="8">
        <v>10</v>
      </c>
      <c r="F28" s="14">
        <f t="shared" si="0"/>
        <v>85</v>
      </c>
    </row>
    <row r="29" spans="1:6" ht="15">
      <c r="A29" s="1">
        <f t="shared" si="2"/>
        <v>22</v>
      </c>
      <c r="B29" s="28">
        <v>28</v>
      </c>
      <c r="C29" s="34">
        <v>4</v>
      </c>
      <c r="D29" s="15">
        <f>+C29*$D$3</f>
        <v>40</v>
      </c>
      <c r="E29" s="8">
        <v>10</v>
      </c>
      <c r="F29" s="14">
        <f t="shared" si="0"/>
        <v>50</v>
      </c>
    </row>
    <row r="30" spans="1:6" ht="15">
      <c r="A30" s="1">
        <f t="shared" si="2"/>
        <v>23</v>
      </c>
      <c r="B30" s="27">
        <v>29</v>
      </c>
      <c r="C30" s="34">
        <v>4.32</v>
      </c>
      <c r="D30" s="15">
        <f>+C30*$D$3</f>
        <v>43.2</v>
      </c>
      <c r="E30" s="8">
        <v>10</v>
      </c>
      <c r="F30" s="14">
        <f t="shared" si="0"/>
        <v>53.2</v>
      </c>
    </row>
    <row r="31" spans="1:6" ht="15">
      <c r="A31" s="1">
        <f t="shared" si="2"/>
        <v>24</v>
      </c>
      <c r="B31" s="27">
        <v>30</v>
      </c>
      <c r="C31" s="34">
        <v>4.01</v>
      </c>
      <c r="D31" s="15">
        <f>+C31*$D$3</f>
        <v>40.099999999999994</v>
      </c>
      <c r="E31" s="8">
        <v>10</v>
      </c>
      <c r="F31" s="14">
        <f t="shared" si="0"/>
        <v>50.099999999999994</v>
      </c>
    </row>
    <row r="32" spans="1:6" ht="15">
      <c r="A32" s="1">
        <f t="shared" si="2"/>
        <v>25</v>
      </c>
      <c r="B32" s="27">
        <v>31</v>
      </c>
      <c r="C32" s="34">
        <v>4.12</v>
      </c>
      <c r="D32" s="15">
        <f>+C32*$D$3</f>
        <v>41.2</v>
      </c>
      <c r="E32" s="8">
        <v>10</v>
      </c>
      <c r="F32" s="14">
        <f t="shared" si="0"/>
        <v>51.2</v>
      </c>
    </row>
    <row r="33" spans="1:6" ht="15">
      <c r="A33" s="1">
        <f t="shared" si="2"/>
        <v>26</v>
      </c>
      <c r="B33" s="27">
        <v>32</v>
      </c>
      <c r="C33" s="34">
        <v>4.38</v>
      </c>
      <c r="D33" s="15">
        <f>+C33*$D$3</f>
        <v>43.8</v>
      </c>
      <c r="E33" s="8">
        <v>10</v>
      </c>
      <c r="F33" s="14">
        <f t="shared" si="0"/>
        <v>53.8</v>
      </c>
    </row>
    <row r="34" spans="1:6" ht="15">
      <c r="A34" s="1">
        <f t="shared" si="2"/>
        <v>27</v>
      </c>
      <c r="B34" s="27">
        <v>33</v>
      </c>
      <c r="C34" s="34">
        <v>3.93</v>
      </c>
      <c r="D34" s="15">
        <f>+C34*$D$3</f>
        <v>39.300000000000004</v>
      </c>
      <c r="E34" s="8">
        <v>10</v>
      </c>
      <c r="F34" s="14">
        <f t="shared" si="0"/>
        <v>49.300000000000004</v>
      </c>
    </row>
    <row r="35" spans="1:6" ht="15">
      <c r="A35" s="1">
        <f t="shared" si="2"/>
        <v>28</v>
      </c>
      <c r="B35" s="27">
        <v>34</v>
      </c>
      <c r="C35" s="34">
        <v>4.2</v>
      </c>
      <c r="D35" s="15">
        <f>+C35*$D$3</f>
        <v>42</v>
      </c>
      <c r="E35" s="8">
        <v>10</v>
      </c>
      <c r="F35" s="14">
        <f t="shared" si="0"/>
        <v>52</v>
      </c>
    </row>
    <row r="36" spans="1:6" ht="15">
      <c r="A36" s="1">
        <f t="shared" si="2"/>
        <v>29</v>
      </c>
      <c r="B36" s="27">
        <v>35</v>
      </c>
      <c r="C36" s="34">
        <v>4.35</v>
      </c>
      <c r="D36" s="16">
        <v>75</v>
      </c>
      <c r="E36" s="8">
        <v>10</v>
      </c>
      <c r="F36" s="14">
        <f t="shared" si="0"/>
        <v>85</v>
      </c>
    </row>
    <row r="37" spans="1:6" ht="15">
      <c r="A37" s="1">
        <f t="shared" si="2"/>
        <v>30</v>
      </c>
      <c r="B37" s="27">
        <v>36</v>
      </c>
      <c r="C37" s="34">
        <v>3.98</v>
      </c>
      <c r="D37" s="15">
        <f>+C37*$D$3</f>
        <v>39.8</v>
      </c>
      <c r="E37" s="8">
        <v>10</v>
      </c>
      <c r="F37" s="14">
        <f t="shared" si="0"/>
        <v>49.8</v>
      </c>
    </row>
    <row r="38" spans="1:6" ht="15">
      <c r="A38" s="1">
        <f t="shared" si="2"/>
        <v>31</v>
      </c>
      <c r="B38" s="27">
        <v>37</v>
      </c>
      <c r="C38" s="34">
        <v>4.05</v>
      </c>
      <c r="D38" s="15">
        <f>+C38*$D$3</f>
        <v>40.5</v>
      </c>
      <c r="E38" s="8">
        <v>10</v>
      </c>
      <c r="F38" s="14">
        <f t="shared" si="0"/>
        <v>50.5</v>
      </c>
    </row>
    <row r="39" spans="1:6" ht="15">
      <c r="A39" s="1">
        <f t="shared" si="2"/>
        <v>32</v>
      </c>
      <c r="B39" s="27">
        <v>38</v>
      </c>
      <c r="C39" s="34">
        <v>4.28</v>
      </c>
      <c r="D39" s="15">
        <f>+C39*$D$3</f>
        <v>42.800000000000004</v>
      </c>
      <c r="E39" s="8">
        <v>10</v>
      </c>
      <c r="F39" s="14">
        <f t="shared" si="0"/>
        <v>52.800000000000004</v>
      </c>
    </row>
    <row r="40" spans="1:6" ht="15">
      <c r="A40" s="1">
        <f t="shared" si="2"/>
        <v>33</v>
      </c>
      <c r="B40" s="27">
        <v>39</v>
      </c>
      <c r="C40" s="34">
        <v>4.16</v>
      </c>
      <c r="D40" s="15">
        <f>+C40*$D$3</f>
        <v>41.6</v>
      </c>
      <c r="E40" s="8">
        <v>10</v>
      </c>
      <c r="F40" s="14">
        <f t="shared" si="0"/>
        <v>51.6</v>
      </c>
    </row>
    <row r="41" spans="1:6" ht="15">
      <c r="A41" s="1">
        <f t="shared" si="2"/>
        <v>34</v>
      </c>
      <c r="B41" s="27">
        <v>40</v>
      </c>
      <c r="C41" s="34">
        <v>4.03</v>
      </c>
      <c r="D41" s="15">
        <f>+C41*$D$3</f>
        <v>40.300000000000004</v>
      </c>
      <c r="E41" s="8">
        <v>10</v>
      </c>
      <c r="F41" s="14">
        <f t="shared" si="0"/>
        <v>50.300000000000004</v>
      </c>
    </row>
    <row r="42" spans="1:6" ht="15">
      <c r="A42" s="1">
        <f t="shared" si="2"/>
        <v>35</v>
      </c>
      <c r="B42" s="27">
        <v>41</v>
      </c>
      <c r="C42" s="34">
        <v>4.15</v>
      </c>
      <c r="D42" s="15">
        <f>+C42*$D$3</f>
        <v>41.5</v>
      </c>
      <c r="E42" s="8">
        <v>10</v>
      </c>
      <c r="F42" s="14">
        <f t="shared" si="0"/>
        <v>51.5</v>
      </c>
    </row>
    <row r="43" spans="1:6" ht="15">
      <c r="A43" s="1">
        <f t="shared" si="2"/>
        <v>36</v>
      </c>
      <c r="B43" s="27">
        <v>42</v>
      </c>
      <c r="C43" s="34">
        <v>4.22</v>
      </c>
      <c r="D43" s="15">
        <f>+C43*$D$3</f>
        <v>42.199999999999996</v>
      </c>
      <c r="E43" s="8">
        <v>10</v>
      </c>
      <c r="F43" s="14">
        <f t="shared" si="0"/>
        <v>52.199999999999996</v>
      </c>
    </row>
    <row r="44" spans="1:6" ht="15">
      <c r="A44" s="1">
        <f t="shared" si="2"/>
        <v>37</v>
      </c>
      <c r="B44" s="27">
        <v>43</v>
      </c>
      <c r="C44" s="34">
        <v>3.96</v>
      </c>
      <c r="D44" s="15">
        <f>+C44*$D$3</f>
        <v>39.6</v>
      </c>
      <c r="E44" s="8">
        <v>10</v>
      </c>
      <c r="F44" s="14">
        <f t="shared" si="0"/>
        <v>49.6</v>
      </c>
    </row>
    <row r="45" spans="1:6" ht="15">
      <c r="A45" s="1">
        <f t="shared" si="2"/>
        <v>38</v>
      </c>
      <c r="B45" s="27">
        <v>44</v>
      </c>
      <c r="C45" s="34">
        <v>4.17</v>
      </c>
      <c r="D45" s="15">
        <f>+C45*$D$3</f>
        <v>41.7</v>
      </c>
      <c r="E45" s="8">
        <v>10</v>
      </c>
      <c r="F45" s="14">
        <f t="shared" si="0"/>
        <v>51.7</v>
      </c>
    </row>
    <row r="46" spans="1:6" ht="15">
      <c r="A46" s="1">
        <f t="shared" si="2"/>
        <v>39</v>
      </c>
      <c r="B46" s="27">
        <v>45</v>
      </c>
      <c r="C46" s="34">
        <v>4.24</v>
      </c>
      <c r="D46" s="15">
        <f>+C46*$D$3</f>
        <v>42.400000000000006</v>
      </c>
      <c r="E46" s="8">
        <v>10</v>
      </c>
      <c r="F46" s="14">
        <f t="shared" si="0"/>
        <v>52.400000000000006</v>
      </c>
    </row>
    <row r="47" spans="1:6" ht="15">
      <c r="A47" s="1">
        <f t="shared" si="2"/>
        <v>40</v>
      </c>
      <c r="B47" s="27" t="s">
        <v>1</v>
      </c>
      <c r="C47" s="34">
        <f>3.91+4.07</f>
        <v>7.98</v>
      </c>
      <c r="D47" s="15">
        <f>+C47*$D$3</f>
        <v>79.80000000000001</v>
      </c>
      <c r="E47" s="8">
        <v>10</v>
      </c>
      <c r="F47" s="14">
        <f t="shared" si="0"/>
        <v>89.80000000000001</v>
      </c>
    </row>
    <row r="48" spans="1:6" ht="15">
      <c r="A48" s="1">
        <f t="shared" si="2"/>
        <v>41</v>
      </c>
      <c r="B48" s="27">
        <v>48</v>
      </c>
      <c r="C48" s="34">
        <v>4.26</v>
      </c>
      <c r="D48" s="15">
        <f>+C48*$D$3</f>
        <v>42.599999999999994</v>
      </c>
      <c r="E48" s="8">
        <v>10</v>
      </c>
      <c r="F48" s="14">
        <f t="shared" si="0"/>
        <v>52.599999999999994</v>
      </c>
    </row>
    <row r="49" spans="1:6" ht="15">
      <c r="A49" s="1">
        <f t="shared" si="2"/>
        <v>42</v>
      </c>
      <c r="B49" s="27">
        <v>49</v>
      </c>
      <c r="C49" s="34">
        <f>4.24</f>
        <v>4.24</v>
      </c>
      <c r="D49" s="15">
        <f>+C49*$D$3</f>
        <v>42.400000000000006</v>
      </c>
      <c r="E49" s="8">
        <v>10</v>
      </c>
      <c r="F49" s="14">
        <f t="shared" si="0"/>
        <v>52.400000000000006</v>
      </c>
    </row>
    <row r="50" spans="1:6" ht="15">
      <c r="A50" s="1">
        <f t="shared" si="2"/>
        <v>43</v>
      </c>
      <c r="B50" s="27">
        <v>50</v>
      </c>
      <c r="C50" s="34">
        <v>4.35</v>
      </c>
      <c r="D50" s="15">
        <f>+C50*$D$3</f>
        <v>43.5</v>
      </c>
      <c r="E50" s="8">
        <v>10</v>
      </c>
      <c r="F50" s="14">
        <f t="shared" si="0"/>
        <v>53.5</v>
      </c>
    </row>
    <row r="51" spans="1:6" ht="15">
      <c r="A51" s="1">
        <f t="shared" si="2"/>
        <v>44</v>
      </c>
      <c r="B51" s="27" t="s">
        <v>2</v>
      </c>
      <c r="C51" s="34">
        <f>4+4.12</f>
        <v>8.120000000000001</v>
      </c>
      <c r="D51" s="15">
        <f>+C51*$D$3</f>
        <v>81.20000000000002</v>
      </c>
      <c r="E51" s="8">
        <v>10</v>
      </c>
      <c r="F51" s="14">
        <f t="shared" si="0"/>
        <v>91.20000000000002</v>
      </c>
    </row>
    <row r="52" spans="1:6" ht="15">
      <c r="A52" s="1">
        <f t="shared" si="2"/>
        <v>45</v>
      </c>
      <c r="B52" s="27" t="s">
        <v>3</v>
      </c>
      <c r="C52" s="34">
        <f>4.68+3.9</f>
        <v>8.58</v>
      </c>
      <c r="D52" s="15">
        <f>+C52*$D$3</f>
        <v>85.8</v>
      </c>
      <c r="E52" s="8">
        <v>10</v>
      </c>
      <c r="F52" s="14">
        <f t="shared" si="0"/>
        <v>95.8</v>
      </c>
    </row>
    <row r="53" spans="1:6" ht="15">
      <c r="A53" s="1">
        <f t="shared" si="2"/>
        <v>46</v>
      </c>
      <c r="B53" s="27">
        <v>55</v>
      </c>
      <c r="C53" s="34">
        <v>4.01</v>
      </c>
      <c r="D53" s="15">
        <f>+C53*$D$3</f>
        <v>40.099999999999994</v>
      </c>
      <c r="E53" s="8">
        <v>10</v>
      </c>
      <c r="F53" s="14">
        <f t="shared" si="0"/>
        <v>50.099999999999994</v>
      </c>
    </row>
    <row r="54" spans="1:6" ht="15">
      <c r="A54" s="1">
        <f t="shared" si="2"/>
        <v>47</v>
      </c>
      <c r="B54" s="27">
        <v>56</v>
      </c>
      <c r="C54" s="34">
        <v>5.6</v>
      </c>
      <c r="D54" s="15">
        <f>+C54*$D$3</f>
        <v>56</v>
      </c>
      <c r="E54" s="8">
        <v>10</v>
      </c>
      <c r="F54" s="14">
        <f t="shared" si="0"/>
        <v>66</v>
      </c>
    </row>
    <row r="55" spans="1:6" ht="15">
      <c r="A55" s="1">
        <f t="shared" si="2"/>
        <v>48</v>
      </c>
      <c r="B55" s="27">
        <v>57</v>
      </c>
      <c r="C55" s="34">
        <v>5.24</v>
      </c>
      <c r="D55" s="15">
        <f>+C55*$D$3</f>
        <v>52.400000000000006</v>
      </c>
      <c r="E55" s="8">
        <v>10</v>
      </c>
      <c r="F55" s="14">
        <f t="shared" si="0"/>
        <v>62.400000000000006</v>
      </c>
    </row>
    <row r="56" spans="1:6" ht="15">
      <c r="A56" s="1">
        <f t="shared" si="2"/>
        <v>49</v>
      </c>
      <c r="B56" s="27">
        <v>58</v>
      </c>
      <c r="C56" s="34">
        <v>4.08</v>
      </c>
      <c r="D56" s="15">
        <f>+C56*$D$3</f>
        <v>40.8</v>
      </c>
      <c r="E56" s="8">
        <v>10</v>
      </c>
      <c r="F56" s="14">
        <f t="shared" si="0"/>
        <v>50.8</v>
      </c>
    </row>
    <row r="57" spans="1:6" ht="15">
      <c r="A57" s="1">
        <f t="shared" si="2"/>
        <v>50</v>
      </c>
      <c r="B57" s="27">
        <v>59</v>
      </c>
      <c r="C57" s="34">
        <v>5.93</v>
      </c>
      <c r="D57" s="15">
        <f>+C57*$D$3</f>
        <v>59.3</v>
      </c>
      <c r="E57" s="8">
        <v>10</v>
      </c>
      <c r="F57" s="14">
        <f t="shared" si="0"/>
        <v>69.3</v>
      </c>
    </row>
    <row r="58" spans="1:6" ht="15">
      <c r="A58" s="1">
        <f t="shared" si="2"/>
        <v>51</v>
      </c>
      <c r="B58" s="27">
        <v>60</v>
      </c>
      <c r="C58" s="34">
        <v>7.05</v>
      </c>
      <c r="D58" s="15">
        <f>+C58*$D$3</f>
        <v>70.5</v>
      </c>
      <c r="E58" s="8">
        <v>10</v>
      </c>
      <c r="F58" s="14">
        <f t="shared" si="0"/>
        <v>80.5</v>
      </c>
    </row>
    <row r="59" spans="1:6" ht="15">
      <c r="A59" s="1">
        <f t="shared" si="2"/>
        <v>52</v>
      </c>
      <c r="B59" s="27">
        <v>62</v>
      </c>
      <c r="C59" s="34">
        <v>4.7</v>
      </c>
      <c r="D59" s="15">
        <f>+C59*$D$3</f>
        <v>47</v>
      </c>
      <c r="E59" s="8">
        <v>10</v>
      </c>
      <c r="F59" s="14">
        <f t="shared" si="0"/>
        <v>57</v>
      </c>
    </row>
    <row r="60" spans="1:6" ht="15">
      <c r="A60" s="1">
        <f t="shared" si="2"/>
        <v>53</v>
      </c>
      <c r="B60" s="27">
        <v>63</v>
      </c>
      <c r="C60" s="34">
        <v>3.97</v>
      </c>
      <c r="D60" s="15">
        <f>+C60*$D$3</f>
        <v>39.7</v>
      </c>
      <c r="E60" s="8">
        <v>10</v>
      </c>
      <c r="F60" s="14">
        <f t="shared" si="0"/>
        <v>49.7</v>
      </c>
    </row>
    <row r="61" spans="1:6" ht="15">
      <c r="A61" s="1">
        <f t="shared" si="2"/>
        <v>54</v>
      </c>
      <c r="B61" s="27" t="s">
        <v>30</v>
      </c>
      <c r="C61" s="34">
        <f>4.41+4.28</f>
        <v>8.690000000000001</v>
      </c>
      <c r="D61" s="15">
        <f>+C61*$D$3</f>
        <v>86.9</v>
      </c>
      <c r="E61" s="8">
        <v>10</v>
      </c>
      <c r="F61" s="14">
        <f t="shared" si="0"/>
        <v>96.9</v>
      </c>
    </row>
    <row r="62" spans="1:6" ht="15">
      <c r="A62" s="1">
        <f t="shared" si="2"/>
        <v>55</v>
      </c>
      <c r="B62" s="27">
        <v>67</v>
      </c>
      <c r="C62" s="34">
        <v>5.75</v>
      </c>
      <c r="D62" s="15">
        <f>+C62*$D$3</f>
        <v>57.5</v>
      </c>
      <c r="E62" s="8">
        <v>10</v>
      </c>
      <c r="F62" s="14">
        <f t="shared" si="0"/>
        <v>67.5</v>
      </c>
    </row>
    <row r="63" spans="1:6" ht="15">
      <c r="A63" s="1">
        <f t="shared" si="2"/>
        <v>56</v>
      </c>
      <c r="B63" s="27">
        <v>68</v>
      </c>
      <c r="C63" s="34">
        <v>4.13</v>
      </c>
      <c r="D63" s="15">
        <f>+C63*$D$3</f>
        <v>41.3</v>
      </c>
      <c r="E63" s="8">
        <v>10</v>
      </c>
      <c r="F63" s="14">
        <f t="shared" si="0"/>
        <v>51.3</v>
      </c>
    </row>
    <row r="64" spans="1:6" ht="15">
      <c r="A64" s="1">
        <f t="shared" si="2"/>
        <v>57</v>
      </c>
      <c r="B64" s="27" t="s">
        <v>4</v>
      </c>
      <c r="C64" s="34">
        <f>3.8+2.97</f>
        <v>6.77</v>
      </c>
      <c r="D64" s="15">
        <f>+C64*$D$3</f>
        <v>67.69999999999999</v>
      </c>
      <c r="E64" s="8">
        <v>10</v>
      </c>
      <c r="F64" s="14">
        <f t="shared" si="0"/>
        <v>77.69999999999999</v>
      </c>
    </row>
    <row r="65" spans="1:6" ht="15">
      <c r="A65" s="1">
        <f t="shared" si="2"/>
        <v>58</v>
      </c>
      <c r="B65" s="27">
        <v>71</v>
      </c>
      <c r="C65" s="34">
        <v>3.99</v>
      </c>
      <c r="D65" s="15">
        <f>+C65*$D$3</f>
        <v>39.900000000000006</v>
      </c>
      <c r="E65" s="8">
        <v>10</v>
      </c>
      <c r="F65" s="14">
        <f t="shared" si="0"/>
        <v>49.900000000000006</v>
      </c>
    </row>
    <row r="66" spans="1:6" ht="15">
      <c r="A66" s="1">
        <f t="shared" si="2"/>
        <v>59</v>
      </c>
      <c r="B66" s="27">
        <v>72</v>
      </c>
      <c r="C66" s="34">
        <v>4.09</v>
      </c>
      <c r="D66" s="15">
        <f>+C66*$D$3</f>
        <v>40.9</v>
      </c>
      <c r="E66" s="8">
        <v>10</v>
      </c>
      <c r="F66" s="14">
        <f t="shared" si="0"/>
        <v>50.9</v>
      </c>
    </row>
    <row r="67" spans="1:6" ht="15">
      <c r="A67" s="1">
        <f t="shared" si="2"/>
        <v>60</v>
      </c>
      <c r="B67" s="27">
        <v>73</v>
      </c>
      <c r="C67" s="34">
        <v>4.6</v>
      </c>
      <c r="D67" s="15">
        <f>+C67*$D$3</f>
        <v>46</v>
      </c>
      <c r="E67" s="8">
        <v>10</v>
      </c>
      <c r="F67" s="14">
        <f t="shared" si="0"/>
        <v>56</v>
      </c>
    </row>
    <row r="68" spans="1:6" ht="15">
      <c r="A68" s="1">
        <f t="shared" si="2"/>
        <v>61</v>
      </c>
      <c r="B68" s="27">
        <v>74</v>
      </c>
      <c r="C68" s="34">
        <v>4.03</v>
      </c>
      <c r="D68" s="15">
        <f>+C68*$D$3</f>
        <v>40.300000000000004</v>
      </c>
      <c r="E68" s="8">
        <v>10</v>
      </c>
      <c r="F68" s="14">
        <f t="shared" si="0"/>
        <v>50.300000000000004</v>
      </c>
    </row>
    <row r="69" spans="1:6" ht="15">
      <c r="A69" s="1">
        <f t="shared" si="2"/>
        <v>62</v>
      </c>
      <c r="B69" s="27">
        <v>75</v>
      </c>
      <c r="C69" s="34">
        <v>4.01</v>
      </c>
      <c r="D69" s="15">
        <f>+C69*$D$3</f>
        <v>40.099999999999994</v>
      </c>
      <c r="E69" s="8">
        <v>10</v>
      </c>
      <c r="F69" s="14">
        <f t="shared" si="0"/>
        <v>50.099999999999994</v>
      </c>
    </row>
    <row r="70" spans="1:6" ht="15">
      <c r="A70" s="1">
        <f t="shared" si="2"/>
        <v>63</v>
      </c>
      <c r="B70" s="27">
        <v>76</v>
      </c>
      <c r="C70" s="34">
        <v>3.95</v>
      </c>
      <c r="D70" s="15">
        <f>+C70*$D$3</f>
        <v>39.5</v>
      </c>
      <c r="E70" s="8">
        <v>10</v>
      </c>
      <c r="F70" s="14">
        <f t="shared" si="0"/>
        <v>49.5</v>
      </c>
    </row>
    <row r="71" spans="1:6" ht="15">
      <c r="A71" s="1">
        <f t="shared" si="2"/>
        <v>64</v>
      </c>
      <c r="B71" s="27">
        <v>77</v>
      </c>
      <c r="C71" s="34">
        <v>5.88</v>
      </c>
      <c r="D71" s="15">
        <f aca="true" t="shared" si="3" ref="D71:D132">+C71*$D$3</f>
        <v>58.8</v>
      </c>
      <c r="E71" s="8">
        <v>10</v>
      </c>
      <c r="F71" s="14">
        <f aca="true" t="shared" si="4" ref="F71:F133">+D71+E71</f>
        <v>68.8</v>
      </c>
    </row>
    <row r="72" spans="1:6" ht="15">
      <c r="A72" s="1">
        <f t="shared" si="2"/>
        <v>65</v>
      </c>
      <c r="B72" s="27">
        <v>78</v>
      </c>
      <c r="C72" s="34">
        <v>4.21</v>
      </c>
      <c r="D72" s="15">
        <f t="shared" si="3"/>
        <v>42.1</v>
      </c>
      <c r="E72" s="8">
        <v>10</v>
      </c>
      <c r="F72" s="14">
        <f t="shared" si="4"/>
        <v>52.1</v>
      </c>
    </row>
    <row r="73" spans="1:6" ht="15">
      <c r="A73" s="1">
        <f t="shared" si="2"/>
        <v>66</v>
      </c>
      <c r="B73" s="27">
        <v>79</v>
      </c>
      <c r="C73" s="34">
        <v>4.05</v>
      </c>
      <c r="D73" s="15">
        <f t="shared" si="3"/>
        <v>40.5</v>
      </c>
      <c r="E73" s="8">
        <v>10</v>
      </c>
      <c r="F73" s="14">
        <f t="shared" si="4"/>
        <v>50.5</v>
      </c>
    </row>
    <row r="74" spans="1:6" ht="15">
      <c r="A74" s="1">
        <f t="shared" si="2"/>
        <v>67</v>
      </c>
      <c r="B74" s="27">
        <v>80</v>
      </c>
      <c r="C74" s="34">
        <v>4.13</v>
      </c>
      <c r="D74" s="15">
        <f t="shared" si="3"/>
        <v>41.3</v>
      </c>
      <c r="E74" s="8">
        <v>10</v>
      </c>
      <c r="F74" s="14">
        <f t="shared" si="4"/>
        <v>51.3</v>
      </c>
    </row>
    <row r="75" spans="1:6" ht="15">
      <c r="A75" s="1">
        <f t="shared" si="2"/>
        <v>68</v>
      </c>
      <c r="B75" s="27">
        <v>81</v>
      </c>
      <c r="C75" s="34">
        <v>4.21</v>
      </c>
      <c r="D75" s="15">
        <f t="shared" si="3"/>
        <v>42.1</v>
      </c>
      <c r="E75" s="8">
        <v>10</v>
      </c>
      <c r="F75" s="14">
        <f t="shared" si="4"/>
        <v>52.1</v>
      </c>
    </row>
    <row r="76" spans="1:6" ht="15">
      <c r="A76" s="1">
        <f t="shared" si="2"/>
        <v>69</v>
      </c>
      <c r="B76" s="27" t="s">
        <v>5</v>
      </c>
      <c r="C76" s="34">
        <v>7.87</v>
      </c>
      <c r="D76" s="15">
        <f t="shared" si="3"/>
        <v>78.7</v>
      </c>
      <c r="E76" s="8">
        <v>10</v>
      </c>
      <c r="F76" s="14">
        <f t="shared" si="4"/>
        <v>88.7</v>
      </c>
    </row>
    <row r="77" spans="1:6" ht="15">
      <c r="A77" s="1">
        <f t="shared" si="2"/>
        <v>70</v>
      </c>
      <c r="B77" s="27" t="s">
        <v>25</v>
      </c>
      <c r="C77" s="34">
        <f>3.84+4.05</f>
        <v>7.89</v>
      </c>
      <c r="D77" s="15">
        <f t="shared" si="3"/>
        <v>78.89999999999999</v>
      </c>
      <c r="E77" s="8">
        <v>10</v>
      </c>
      <c r="F77" s="14">
        <f t="shared" si="4"/>
        <v>88.89999999999999</v>
      </c>
    </row>
    <row r="78" spans="1:6" ht="15">
      <c r="A78" s="1">
        <f t="shared" si="2"/>
        <v>71</v>
      </c>
      <c r="B78" s="27">
        <v>87</v>
      </c>
      <c r="C78" s="34">
        <v>8.71</v>
      </c>
      <c r="D78" s="15">
        <f t="shared" si="3"/>
        <v>87.10000000000001</v>
      </c>
      <c r="E78" s="8">
        <v>10</v>
      </c>
      <c r="F78" s="14">
        <f t="shared" si="4"/>
        <v>97.10000000000001</v>
      </c>
    </row>
    <row r="79" spans="1:6" ht="15">
      <c r="A79" s="1">
        <f t="shared" si="2"/>
        <v>72</v>
      </c>
      <c r="B79" s="27">
        <v>88</v>
      </c>
      <c r="C79" s="34">
        <v>4.05</v>
      </c>
      <c r="D79" s="15">
        <f>+C79*$D$3</f>
        <v>40.5</v>
      </c>
      <c r="E79" s="8">
        <v>10</v>
      </c>
      <c r="F79" s="14">
        <f t="shared" si="4"/>
        <v>50.5</v>
      </c>
    </row>
    <row r="80" spans="1:6" ht="15">
      <c r="A80" s="1">
        <f t="shared" si="2"/>
        <v>73</v>
      </c>
      <c r="B80" s="27">
        <v>89</v>
      </c>
      <c r="C80" s="34">
        <v>4.05</v>
      </c>
      <c r="D80" s="15">
        <f>+C80*$D$3</f>
        <v>40.5</v>
      </c>
      <c r="E80" s="8">
        <v>10</v>
      </c>
      <c r="F80" s="14">
        <f t="shared" si="4"/>
        <v>50.5</v>
      </c>
    </row>
    <row r="81" spans="1:6" ht="15">
      <c r="A81" s="1">
        <f t="shared" si="2"/>
        <v>74</v>
      </c>
      <c r="B81" s="27">
        <v>91</v>
      </c>
      <c r="C81" s="34">
        <v>4.02</v>
      </c>
      <c r="D81" s="15">
        <f t="shared" si="3"/>
        <v>40.199999999999996</v>
      </c>
      <c r="E81" s="8">
        <v>10</v>
      </c>
      <c r="F81" s="14">
        <f t="shared" si="4"/>
        <v>50.199999999999996</v>
      </c>
    </row>
    <row r="82" spans="1:6" ht="15">
      <c r="A82" s="1">
        <f t="shared" si="2"/>
        <v>75</v>
      </c>
      <c r="B82" s="27">
        <v>92</v>
      </c>
      <c r="C82" s="34">
        <v>3.98</v>
      </c>
      <c r="D82" s="15">
        <f t="shared" si="3"/>
        <v>39.8</v>
      </c>
      <c r="E82" s="8">
        <v>10</v>
      </c>
      <c r="F82" s="14">
        <f t="shared" si="4"/>
        <v>49.8</v>
      </c>
    </row>
    <row r="83" spans="1:6" ht="15">
      <c r="A83" s="1">
        <f t="shared" si="2"/>
        <v>76</v>
      </c>
      <c r="B83" s="27">
        <v>93</v>
      </c>
      <c r="C83" s="34">
        <v>5.64</v>
      </c>
      <c r="D83" s="15">
        <f t="shared" si="3"/>
        <v>56.4</v>
      </c>
      <c r="E83" s="8">
        <v>10</v>
      </c>
      <c r="F83" s="14">
        <f t="shared" si="4"/>
        <v>66.4</v>
      </c>
    </row>
    <row r="84" spans="1:6" ht="15">
      <c r="A84" s="1">
        <f t="shared" si="2"/>
        <v>77</v>
      </c>
      <c r="B84" s="23">
        <v>94</v>
      </c>
      <c r="C84" s="34"/>
      <c r="D84" s="15">
        <v>75</v>
      </c>
      <c r="E84" s="8">
        <v>10</v>
      </c>
      <c r="F84" s="14">
        <f t="shared" si="4"/>
        <v>85</v>
      </c>
    </row>
    <row r="85" spans="1:6" ht="15">
      <c r="A85" s="1">
        <f t="shared" si="2"/>
        <v>78</v>
      </c>
      <c r="B85" s="27">
        <v>95</v>
      </c>
      <c r="C85" s="34">
        <v>4.24</v>
      </c>
      <c r="D85" s="15">
        <f t="shared" si="3"/>
        <v>42.400000000000006</v>
      </c>
      <c r="E85" s="8">
        <v>10</v>
      </c>
      <c r="F85" s="14">
        <f t="shared" si="4"/>
        <v>52.400000000000006</v>
      </c>
    </row>
    <row r="86" spans="1:6" ht="15">
      <c r="A86" s="1">
        <f t="shared" si="2"/>
        <v>79</v>
      </c>
      <c r="B86" s="27">
        <v>96</v>
      </c>
      <c r="C86" s="34">
        <v>3.92</v>
      </c>
      <c r="D86" s="15">
        <f t="shared" si="3"/>
        <v>39.2</v>
      </c>
      <c r="E86" s="8">
        <v>10</v>
      </c>
      <c r="F86" s="14">
        <f t="shared" si="4"/>
        <v>49.2</v>
      </c>
    </row>
    <row r="87" spans="1:6" ht="15">
      <c r="A87" s="1">
        <f t="shared" si="2"/>
        <v>80</v>
      </c>
      <c r="B87" s="27">
        <v>97</v>
      </c>
      <c r="C87" s="34">
        <v>3.9</v>
      </c>
      <c r="D87" s="15">
        <f t="shared" si="3"/>
        <v>39</v>
      </c>
      <c r="E87" s="8">
        <v>10</v>
      </c>
      <c r="F87" s="14">
        <f t="shared" si="4"/>
        <v>49</v>
      </c>
    </row>
    <row r="88" spans="1:6" ht="15">
      <c r="A88" s="1">
        <f t="shared" si="2"/>
        <v>81</v>
      </c>
      <c r="B88" s="27">
        <v>98</v>
      </c>
      <c r="C88" s="34">
        <v>3.92</v>
      </c>
      <c r="D88" s="15">
        <f t="shared" si="3"/>
        <v>39.2</v>
      </c>
      <c r="E88" s="8">
        <v>10</v>
      </c>
      <c r="F88" s="14">
        <f t="shared" si="4"/>
        <v>49.2</v>
      </c>
    </row>
    <row r="89" spans="1:6" ht="15">
      <c r="A89" s="1">
        <f t="shared" si="2"/>
        <v>82</v>
      </c>
      <c r="B89" s="27">
        <v>99</v>
      </c>
      <c r="C89" s="34">
        <v>3.98</v>
      </c>
      <c r="D89" s="15">
        <f t="shared" si="3"/>
        <v>39.8</v>
      </c>
      <c r="E89" s="8">
        <v>10</v>
      </c>
      <c r="F89" s="14">
        <f t="shared" si="4"/>
        <v>49.8</v>
      </c>
    </row>
    <row r="90" spans="1:6" ht="15">
      <c r="A90" s="1">
        <f>+A88+1</f>
        <v>82</v>
      </c>
      <c r="B90" s="27">
        <v>100</v>
      </c>
      <c r="C90" s="34">
        <v>3.95</v>
      </c>
      <c r="D90" s="15">
        <f t="shared" si="3"/>
        <v>39.5</v>
      </c>
      <c r="E90" s="8">
        <v>10</v>
      </c>
      <c r="F90" s="14">
        <f t="shared" si="4"/>
        <v>49.5</v>
      </c>
    </row>
    <row r="91" spans="1:6" ht="15">
      <c r="A91" s="1">
        <f aca="true" t="shared" si="5" ref="A91:A152">+A90+1</f>
        <v>83</v>
      </c>
      <c r="B91" s="27">
        <v>101</v>
      </c>
      <c r="C91" s="34">
        <v>5.41</v>
      </c>
      <c r="D91" s="15">
        <f t="shared" si="3"/>
        <v>54.1</v>
      </c>
      <c r="E91" s="8">
        <v>10</v>
      </c>
      <c r="F91" s="14">
        <f t="shared" si="4"/>
        <v>64.1</v>
      </c>
    </row>
    <row r="92" spans="1:6" ht="15">
      <c r="A92" s="1">
        <f t="shared" si="5"/>
        <v>84</v>
      </c>
      <c r="B92" s="27">
        <v>102</v>
      </c>
      <c r="C92" s="34">
        <v>4.55</v>
      </c>
      <c r="D92" s="15">
        <f t="shared" si="3"/>
        <v>45.5</v>
      </c>
      <c r="E92" s="8">
        <v>10</v>
      </c>
      <c r="F92" s="14">
        <f t="shared" si="4"/>
        <v>55.5</v>
      </c>
    </row>
    <row r="93" spans="1:6" ht="15">
      <c r="A93" s="1">
        <f t="shared" si="5"/>
        <v>85</v>
      </c>
      <c r="B93" s="27" t="s">
        <v>36</v>
      </c>
      <c r="C93" s="34">
        <f>8.04</f>
        <v>8.04</v>
      </c>
      <c r="D93" s="15">
        <f t="shared" si="3"/>
        <v>80.39999999999999</v>
      </c>
      <c r="E93" s="8">
        <v>10</v>
      </c>
      <c r="F93" s="14">
        <f t="shared" si="4"/>
        <v>90.39999999999999</v>
      </c>
    </row>
    <row r="94" spans="1:6" ht="15">
      <c r="A94" s="1">
        <f t="shared" si="5"/>
        <v>86</v>
      </c>
      <c r="B94" s="27">
        <v>105</v>
      </c>
      <c r="C94" s="34">
        <v>4.13</v>
      </c>
      <c r="D94" s="15">
        <f t="shared" si="3"/>
        <v>41.3</v>
      </c>
      <c r="E94" s="8">
        <v>10</v>
      </c>
      <c r="F94" s="14">
        <f t="shared" si="4"/>
        <v>51.3</v>
      </c>
    </row>
    <row r="95" spans="1:6" ht="15">
      <c r="A95" s="1">
        <f t="shared" si="5"/>
        <v>87</v>
      </c>
      <c r="B95" s="27">
        <v>106</v>
      </c>
      <c r="C95" s="34">
        <v>4.2</v>
      </c>
      <c r="D95" s="15">
        <f t="shared" si="3"/>
        <v>42</v>
      </c>
      <c r="E95" s="8">
        <v>10</v>
      </c>
      <c r="F95" s="14">
        <f t="shared" si="4"/>
        <v>52</v>
      </c>
    </row>
    <row r="96" spans="1:6" ht="15">
      <c r="A96" s="1">
        <f t="shared" si="5"/>
        <v>88</v>
      </c>
      <c r="B96" s="27">
        <v>107</v>
      </c>
      <c r="C96" s="34">
        <v>4</v>
      </c>
      <c r="D96" s="15">
        <f t="shared" si="3"/>
        <v>40</v>
      </c>
      <c r="E96" s="8">
        <v>10</v>
      </c>
      <c r="F96" s="14">
        <f t="shared" si="4"/>
        <v>50</v>
      </c>
    </row>
    <row r="97" spans="1:6" ht="15">
      <c r="A97" s="1">
        <f t="shared" si="5"/>
        <v>89</v>
      </c>
      <c r="B97" s="27">
        <v>108</v>
      </c>
      <c r="C97" s="34">
        <v>4.55</v>
      </c>
      <c r="D97" s="15">
        <f t="shared" si="3"/>
        <v>45.5</v>
      </c>
      <c r="E97" s="8">
        <v>10</v>
      </c>
      <c r="F97" s="14">
        <f t="shared" si="4"/>
        <v>55.5</v>
      </c>
    </row>
    <row r="98" spans="1:6" ht="15">
      <c r="A98" s="1">
        <f t="shared" si="5"/>
        <v>90</v>
      </c>
      <c r="B98" s="27">
        <v>109</v>
      </c>
      <c r="C98" s="34">
        <v>6.01</v>
      </c>
      <c r="D98" s="15">
        <f t="shared" si="3"/>
        <v>60.099999999999994</v>
      </c>
      <c r="E98" s="8">
        <v>10</v>
      </c>
      <c r="F98" s="14">
        <f t="shared" si="4"/>
        <v>70.1</v>
      </c>
    </row>
    <row r="99" spans="1:6" ht="15">
      <c r="A99" s="1">
        <f t="shared" si="5"/>
        <v>91</v>
      </c>
      <c r="B99" s="27">
        <v>110</v>
      </c>
      <c r="C99" s="34">
        <v>4.1</v>
      </c>
      <c r="D99" s="15">
        <f t="shared" si="3"/>
        <v>41</v>
      </c>
      <c r="E99" s="8">
        <v>10</v>
      </c>
      <c r="F99" s="14">
        <f t="shared" si="4"/>
        <v>51</v>
      </c>
    </row>
    <row r="100" spans="1:6" ht="15">
      <c r="A100" s="1">
        <f t="shared" si="5"/>
        <v>92</v>
      </c>
      <c r="B100" s="27">
        <v>111</v>
      </c>
      <c r="C100" s="34">
        <v>4</v>
      </c>
      <c r="D100" s="15">
        <f t="shared" si="3"/>
        <v>40</v>
      </c>
      <c r="E100" s="8">
        <v>10</v>
      </c>
      <c r="F100" s="14">
        <f t="shared" si="4"/>
        <v>50</v>
      </c>
    </row>
    <row r="101" spans="1:6" ht="15">
      <c r="A101" s="1">
        <f t="shared" si="5"/>
        <v>93</v>
      </c>
      <c r="B101" s="27">
        <v>112</v>
      </c>
      <c r="C101" s="34">
        <v>3.84</v>
      </c>
      <c r="D101" s="15">
        <f t="shared" si="3"/>
        <v>38.4</v>
      </c>
      <c r="E101" s="8">
        <v>10</v>
      </c>
      <c r="F101" s="14">
        <f t="shared" si="4"/>
        <v>48.4</v>
      </c>
    </row>
    <row r="102" spans="1:6" ht="15">
      <c r="A102" s="1">
        <f t="shared" si="5"/>
        <v>94</v>
      </c>
      <c r="B102" s="27">
        <v>113</v>
      </c>
      <c r="C102" s="34">
        <v>3.99</v>
      </c>
      <c r="D102" s="15">
        <f t="shared" si="3"/>
        <v>39.900000000000006</v>
      </c>
      <c r="E102" s="8">
        <v>10</v>
      </c>
      <c r="F102" s="14">
        <f t="shared" si="4"/>
        <v>49.900000000000006</v>
      </c>
    </row>
    <row r="103" spans="1:6" ht="15">
      <c r="A103" s="1">
        <f t="shared" si="5"/>
        <v>95</v>
      </c>
      <c r="B103" s="27">
        <v>114</v>
      </c>
      <c r="C103" s="34">
        <v>3.94</v>
      </c>
      <c r="D103" s="15">
        <f t="shared" si="3"/>
        <v>39.4</v>
      </c>
      <c r="E103" s="8">
        <v>10</v>
      </c>
      <c r="F103" s="14">
        <f t="shared" si="4"/>
        <v>49.4</v>
      </c>
    </row>
    <row r="104" spans="1:6" ht="15">
      <c r="A104" s="1">
        <f t="shared" si="5"/>
        <v>96</v>
      </c>
      <c r="B104" s="27">
        <v>115</v>
      </c>
      <c r="C104" s="34">
        <v>4</v>
      </c>
      <c r="D104" s="15">
        <f t="shared" si="3"/>
        <v>40</v>
      </c>
      <c r="E104" s="8">
        <v>10</v>
      </c>
      <c r="F104" s="14">
        <f t="shared" si="4"/>
        <v>50</v>
      </c>
    </row>
    <row r="105" spans="1:6" ht="15">
      <c r="A105" s="1">
        <f t="shared" si="5"/>
        <v>97</v>
      </c>
      <c r="B105" s="27">
        <v>116</v>
      </c>
      <c r="C105" s="34">
        <v>4.1</v>
      </c>
      <c r="D105" s="15">
        <v>75</v>
      </c>
      <c r="E105" s="8">
        <v>10</v>
      </c>
      <c r="F105" s="14">
        <f t="shared" si="4"/>
        <v>85</v>
      </c>
    </row>
    <row r="106" spans="1:6" ht="15">
      <c r="A106" s="1">
        <f t="shared" si="5"/>
        <v>98</v>
      </c>
      <c r="B106" s="27">
        <v>117</v>
      </c>
      <c r="C106" s="34">
        <v>4.68</v>
      </c>
      <c r="D106" s="15">
        <f t="shared" si="3"/>
        <v>46.8</v>
      </c>
      <c r="E106" s="8">
        <v>10</v>
      </c>
      <c r="F106" s="14">
        <f t="shared" si="4"/>
        <v>56.8</v>
      </c>
    </row>
    <row r="107" spans="1:6" ht="15">
      <c r="A107" s="1">
        <f t="shared" si="5"/>
        <v>99</v>
      </c>
      <c r="B107" s="27">
        <v>118</v>
      </c>
      <c r="C107" s="34">
        <v>4.01</v>
      </c>
      <c r="D107" s="15">
        <f t="shared" si="3"/>
        <v>40.099999999999994</v>
      </c>
      <c r="E107" s="8">
        <v>10</v>
      </c>
      <c r="F107" s="14">
        <f t="shared" si="4"/>
        <v>50.099999999999994</v>
      </c>
    </row>
    <row r="108" spans="1:6" ht="15">
      <c r="A108" s="1">
        <f t="shared" si="5"/>
        <v>100</v>
      </c>
      <c r="B108" s="27">
        <v>119</v>
      </c>
      <c r="C108" s="34">
        <v>3.84</v>
      </c>
      <c r="D108" s="15">
        <f t="shared" si="3"/>
        <v>38.4</v>
      </c>
      <c r="E108" s="8">
        <v>10</v>
      </c>
      <c r="F108" s="14">
        <f t="shared" si="4"/>
        <v>48.4</v>
      </c>
    </row>
    <row r="109" spans="1:6" ht="15">
      <c r="A109" s="1">
        <f t="shared" si="5"/>
        <v>101</v>
      </c>
      <c r="B109" s="27" t="s">
        <v>28</v>
      </c>
      <c r="C109" s="34">
        <f>3.98+4.05</f>
        <v>8.03</v>
      </c>
      <c r="D109" s="15">
        <f t="shared" si="3"/>
        <v>80.3</v>
      </c>
      <c r="E109" s="8">
        <v>10</v>
      </c>
      <c r="F109" s="14">
        <f t="shared" si="4"/>
        <v>90.3</v>
      </c>
    </row>
    <row r="110" spans="1:6" ht="15">
      <c r="A110" s="1">
        <f t="shared" si="5"/>
        <v>102</v>
      </c>
      <c r="B110" s="27">
        <v>122</v>
      </c>
      <c r="C110" s="34">
        <v>4.06</v>
      </c>
      <c r="D110" s="15">
        <f t="shared" si="3"/>
        <v>40.599999999999994</v>
      </c>
      <c r="E110" s="8">
        <v>10</v>
      </c>
      <c r="F110" s="14">
        <f t="shared" si="4"/>
        <v>50.599999999999994</v>
      </c>
    </row>
    <row r="111" spans="1:6" ht="15">
      <c r="A111" s="1">
        <f t="shared" si="5"/>
        <v>103</v>
      </c>
      <c r="B111" s="27">
        <v>123</v>
      </c>
      <c r="C111" s="34">
        <v>4</v>
      </c>
      <c r="D111" s="15">
        <f t="shared" si="3"/>
        <v>40</v>
      </c>
      <c r="E111" s="8">
        <v>10</v>
      </c>
      <c r="F111" s="14">
        <f t="shared" si="4"/>
        <v>50</v>
      </c>
    </row>
    <row r="112" spans="1:6" ht="15">
      <c r="A112" s="1">
        <f t="shared" si="5"/>
        <v>104</v>
      </c>
      <c r="B112" s="27">
        <v>124</v>
      </c>
      <c r="C112" s="34">
        <v>4.15</v>
      </c>
      <c r="D112" s="15">
        <f t="shared" si="3"/>
        <v>41.5</v>
      </c>
      <c r="E112" s="8">
        <v>10</v>
      </c>
      <c r="F112" s="14">
        <f t="shared" si="4"/>
        <v>51.5</v>
      </c>
    </row>
    <row r="113" spans="1:6" ht="15">
      <c r="A113" s="1">
        <f t="shared" si="5"/>
        <v>105</v>
      </c>
      <c r="B113" s="27">
        <v>125</v>
      </c>
      <c r="C113" s="34">
        <v>4.05</v>
      </c>
      <c r="D113" s="15">
        <f t="shared" si="3"/>
        <v>40.5</v>
      </c>
      <c r="E113" s="8">
        <v>10</v>
      </c>
      <c r="F113" s="14">
        <f t="shared" si="4"/>
        <v>50.5</v>
      </c>
    </row>
    <row r="114" spans="1:6" ht="15">
      <c r="A114" s="1">
        <f t="shared" si="5"/>
        <v>106</v>
      </c>
      <c r="B114" s="27">
        <v>126</v>
      </c>
      <c r="C114" s="34">
        <v>5.15</v>
      </c>
      <c r="D114" s="15">
        <f t="shared" si="3"/>
        <v>51.5</v>
      </c>
      <c r="E114" s="8">
        <v>10</v>
      </c>
      <c r="F114" s="14">
        <f t="shared" si="4"/>
        <v>61.5</v>
      </c>
    </row>
    <row r="115" spans="1:6" ht="15">
      <c r="A115" s="1">
        <f t="shared" si="5"/>
        <v>107</v>
      </c>
      <c r="B115" s="27">
        <v>128</v>
      </c>
      <c r="C115" s="34">
        <v>4</v>
      </c>
      <c r="D115" s="15">
        <f t="shared" si="3"/>
        <v>40</v>
      </c>
      <c r="E115" s="8">
        <v>10</v>
      </c>
      <c r="F115" s="14">
        <f t="shared" si="4"/>
        <v>50</v>
      </c>
    </row>
    <row r="116" spans="1:6" ht="15">
      <c r="A116" s="1">
        <f t="shared" si="5"/>
        <v>108</v>
      </c>
      <c r="B116" s="27">
        <v>129</v>
      </c>
      <c r="C116" s="34">
        <v>4.08</v>
      </c>
      <c r="D116" s="15">
        <f t="shared" si="3"/>
        <v>40.8</v>
      </c>
      <c r="E116" s="8">
        <v>10</v>
      </c>
      <c r="F116" s="14">
        <f t="shared" si="4"/>
        <v>50.8</v>
      </c>
    </row>
    <row r="117" spans="1:6" ht="15">
      <c r="A117" s="1">
        <f t="shared" si="5"/>
        <v>109</v>
      </c>
      <c r="B117" s="27">
        <v>130</v>
      </c>
      <c r="C117" s="34">
        <v>3.89</v>
      </c>
      <c r="D117" s="15">
        <f t="shared" si="3"/>
        <v>38.9</v>
      </c>
      <c r="E117" s="8">
        <v>10</v>
      </c>
      <c r="F117" s="14">
        <f t="shared" si="4"/>
        <v>48.9</v>
      </c>
    </row>
    <row r="118" spans="1:6" ht="15">
      <c r="A118" s="1">
        <f t="shared" si="5"/>
        <v>110</v>
      </c>
      <c r="B118" s="27">
        <v>131</v>
      </c>
      <c r="C118" s="34">
        <v>4.01</v>
      </c>
      <c r="D118" s="15">
        <f t="shared" si="3"/>
        <v>40.099999999999994</v>
      </c>
      <c r="E118" s="8">
        <v>10</v>
      </c>
      <c r="F118" s="14">
        <f t="shared" si="4"/>
        <v>50.099999999999994</v>
      </c>
    </row>
    <row r="119" spans="1:6" ht="15">
      <c r="A119" s="1">
        <f t="shared" si="5"/>
        <v>111</v>
      </c>
      <c r="B119" s="27">
        <v>132</v>
      </c>
      <c r="C119" s="34">
        <v>4.24</v>
      </c>
      <c r="D119" s="15">
        <f t="shared" si="3"/>
        <v>42.400000000000006</v>
      </c>
      <c r="E119" s="8">
        <v>10</v>
      </c>
      <c r="F119" s="14">
        <f t="shared" si="4"/>
        <v>52.400000000000006</v>
      </c>
    </row>
    <row r="120" spans="1:6" ht="15">
      <c r="A120" s="1">
        <f t="shared" si="5"/>
        <v>112</v>
      </c>
      <c r="B120" s="27">
        <v>133</v>
      </c>
      <c r="C120" s="34">
        <v>4.07</v>
      </c>
      <c r="D120" s="15">
        <f t="shared" si="3"/>
        <v>40.7</v>
      </c>
      <c r="E120" s="8">
        <v>10</v>
      </c>
      <c r="F120" s="14">
        <f t="shared" si="4"/>
        <v>50.7</v>
      </c>
    </row>
    <row r="121" spans="1:6" ht="15">
      <c r="A121" s="1">
        <f t="shared" si="5"/>
        <v>113</v>
      </c>
      <c r="B121" s="27">
        <v>134</v>
      </c>
      <c r="C121" s="34">
        <v>4.08</v>
      </c>
      <c r="D121" s="15">
        <f t="shared" si="3"/>
        <v>40.8</v>
      </c>
      <c r="E121" s="8">
        <v>10</v>
      </c>
      <c r="F121" s="14">
        <f t="shared" si="4"/>
        <v>50.8</v>
      </c>
    </row>
    <row r="122" spans="1:6" ht="15">
      <c r="A122" s="1">
        <f t="shared" si="5"/>
        <v>114</v>
      </c>
      <c r="B122" s="27" t="s">
        <v>6</v>
      </c>
      <c r="C122" s="34">
        <f>4.02+3.87</f>
        <v>7.89</v>
      </c>
      <c r="D122" s="15">
        <f t="shared" si="3"/>
        <v>78.89999999999999</v>
      </c>
      <c r="E122" s="8">
        <v>10</v>
      </c>
      <c r="F122" s="14">
        <f t="shared" si="4"/>
        <v>88.89999999999999</v>
      </c>
    </row>
    <row r="123" spans="1:6" ht="15">
      <c r="A123" s="1">
        <f t="shared" si="5"/>
        <v>115</v>
      </c>
      <c r="B123" s="27">
        <v>137</v>
      </c>
      <c r="C123" s="34">
        <v>6.72</v>
      </c>
      <c r="D123" s="15">
        <f t="shared" si="3"/>
        <v>67.2</v>
      </c>
      <c r="E123" s="8">
        <v>10</v>
      </c>
      <c r="F123" s="14">
        <f t="shared" si="4"/>
        <v>77.2</v>
      </c>
    </row>
    <row r="124" spans="1:6" ht="15">
      <c r="A124" s="1">
        <f t="shared" si="5"/>
        <v>116</v>
      </c>
      <c r="B124" s="27">
        <v>139</v>
      </c>
      <c r="C124" s="34">
        <v>4.02</v>
      </c>
      <c r="D124" s="15">
        <f t="shared" si="3"/>
        <v>40.199999999999996</v>
      </c>
      <c r="E124" s="8">
        <v>10</v>
      </c>
      <c r="F124" s="14">
        <f t="shared" si="4"/>
        <v>50.199999999999996</v>
      </c>
    </row>
    <row r="125" spans="1:6" ht="15">
      <c r="A125" s="1">
        <f t="shared" si="5"/>
        <v>117</v>
      </c>
      <c r="B125" s="27">
        <v>140</v>
      </c>
      <c r="C125" s="34">
        <v>4</v>
      </c>
      <c r="D125" s="15">
        <f t="shared" si="3"/>
        <v>40</v>
      </c>
      <c r="E125" s="8">
        <v>10</v>
      </c>
      <c r="F125" s="14">
        <f t="shared" si="4"/>
        <v>50</v>
      </c>
    </row>
    <row r="126" spans="1:6" ht="15">
      <c r="A126" s="1">
        <f t="shared" si="5"/>
        <v>118</v>
      </c>
      <c r="B126" s="27">
        <v>141</v>
      </c>
      <c r="C126" s="34">
        <v>4</v>
      </c>
      <c r="D126" s="15">
        <v>75</v>
      </c>
      <c r="E126" s="8">
        <v>10</v>
      </c>
      <c r="F126" s="14">
        <f t="shared" si="4"/>
        <v>85</v>
      </c>
    </row>
    <row r="127" spans="1:6" ht="15">
      <c r="A127" s="1">
        <f t="shared" si="5"/>
        <v>119</v>
      </c>
      <c r="B127" s="27">
        <v>142</v>
      </c>
      <c r="C127" s="34">
        <v>4</v>
      </c>
      <c r="D127" s="15">
        <f t="shared" si="3"/>
        <v>40</v>
      </c>
      <c r="E127" s="8">
        <v>10</v>
      </c>
      <c r="F127" s="14">
        <f t="shared" si="4"/>
        <v>50</v>
      </c>
    </row>
    <row r="128" spans="1:6" ht="15">
      <c r="A128" s="1">
        <f t="shared" si="5"/>
        <v>120</v>
      </c>
      <c r="B128" s="27">
        <v>143</v>
      </c>
      <c r="C128" s="34">
        <v>4</v>
      </c>
      <c r="D128" s="15">
        <f t="shared" si="3"/>
        <v>40</v>
      </c>
      <c r="E128" s="8">
        <v>10</v>
      </c>
      <c r="F128" s="14">
        <f t="shared" si="4"/>
        <v>50</v>
      </c>
    </row>
    <row r="129" spans="1:6" ht="15">
      <c r="A129" s="1">
        <f t="shared" si="5"/>
        <v>121</v>
      </c>
      <c r="B129" s="27">
        <v>144</v>
      </c>
      <c r="C129" s="34">
        <v>4</v>
      </c>
      <c r="D129" s="15">
        <f t="shared" si="3"/>
        <v>40</v>
      </c>
      <c r="E129" s="8">
        <v>10</v>
      </c>
      <c r="F129" s="14">
        <f t="shared" si="4"/>
        <v>50</v>
      </c>
    </row>
    <row r="130" spans="1:6" ht="15">
      <c r="A130" s="1">
        <f t="shared" si="5"/>
        <v>122</v>
      </c>
      <c r="B130" s="27">
        <v>145</v>
      </c>
      <c r="C130" s="34">
        <v>4.03</v>
      </c>
      <c r="D130" s="15">
        <f t="shared" si="3"/>
        <v>40.300000000000004</v>
      </c>
      <c r="E130" s="8">
        <v>10</v>
      </c>
      <c r="F130" s="14">
        <f t="shared" si="4"/>
        <v>50.300000000000004</v>
      </c>
    </row>
    <row r="131" spans="1:6" ht="15">
      <c r="A131" s="1">
        <f t="shared" si="5"/>
        <v>123</v>
      </c>
      <c r="B131" s="27" t="s">
        <v>35</v>
      </c>
      <c r="C131" s="34">
        <v>7.64</v>
      </c>
      <c r="D131" s="15">
        <f t="shared" si="3"/>
        <v>76.39999999999999</v>
      </c>
      <c r="E131" s="8">
        <v>10</v>
      </c>
      <c r="F131" s="14">
        <f t="shared" si="4"/>
        <v>86.39999999999999</v>
      </c>
    </row>
    <row r="132" spans="1:6" ht="15">
      <c r="A132" s="1">
        <v>124</v>
      </c>
      <c r="B132" s="27">
        <v>148</v>
      </c>
      <c r="C132" s="34">
        <v>4.02</v>
      </c>
      <c r="D132" s="15">
        <f t="shared" si="3"/>
        <v>40.199999999999996</v>
      </c>
      <c r="E132" s="8">
        <v>10</v>
      </c>
      <c r="F132" s="14">
        <f t="shared" si="4"/>
        <v>50.199999999999996</v>
      </c>
    </row>
    <row r="133" spans="1:6" ht="15">
      <c r="A133" s="1">
        <f t="shared" si="5"/>
        <v>125</v>
      </c>
      <c r="B133" s="27">
        <v>149</v>
      </c>
      <c r="C133" s="34">
        <v>4.12</v>
      </c>
      <c r="D133" s="15">
        <f aca="true" t="shared" si="6" ref="D133:D154">+C133*$D$3</f>
        <v>41.2</v>
      </c>
      <c r="E133" s="8">
        <v>10</v>
      </c>
      <c r="F133" s="14">
        <f t="shared" si="4"/>
        <v>51.2</v>
      </c>
    </row>
    <row r="134" spans="1:6" ht="15">
      <c r="A134" s="1">
        <f t="shared" si="5"/>
        <v>126</v>
      </c>
      <c r="B134" s="27">
        <v>150</v>
      </c>
      <c r="C134" s="34">
        <v>6.86</v>
      </c>
      <c r="D134" s="15">
        <f t="shared" si="6"/>
        <v>68.60000000000001</v>
      </c>
      <c r="E134" s="8">
        <v>10</v>
      </c>
      <c r="F134" s="14">
        <f aca="true" t="shared" si="7" ref="F134:F197">+D134+E134</f>
        <v>78.60000000000001</v>
      </c>
    </row>
    <row r="135" spans="1:6" ht="15">
      <c r="A135" s="1">
        <f t="shared" si="5"/>
        <v>127</v>
      </c>
      <c r="B135" s="27">
        <v>151</v>
      </c>
      <c r="C135" s="34">
        <v>10.35</v>
      </c>
      <c r="D135" s="15">
        <f t="shared" si="6"/>
        <v>103.5</v>
      </c>
      <c r="E135" s="8">
        <v>10</v>
      </c>
      <c r="F135" s="14">
        <f t="shared" si="7"/>
        <v>113.5</v>
      </c>
    </row>
    <row r="136" spans="1:6" ht="15">
      <c r="A136" s="1">
        <f t="shared" si="5"/>
        <v>128</v>
      </c>
      <c r="B136" s="22">
        <v>152</v>
      </c>
      <c r="C136" s="34">
        <v>5.11</v>
      </c>
      <c r="D136" s="15">
        <f t="shared" si="6"/>
        <v>51.1</v>
      </c>
      <c r="E136" s="8">
        <v>10</v>
      </c>
      <c r="F136" s="14">
        <f t="shared" si="7"/>
        <v>61.1</v>
      </c>
    </row>
    <row r="137" spans="1:6" ht="15">
      <c r="A137" s="1">
        <f t="shared" si="5"/>
        <v>129</v>
      </c>
      <c r="B137" s="27">
        <v>153</v>
      </c>
      <c r="C137" s="34">
        <v>6.34</v>
      </c>
      <c r="D137" s="15">
        <f t="shared" si="6"/>
        <v>63.4</v>
      </c>
      <c r="E137" s="8">
        <v>10</v>
      </c>
      <c r="F137" s="14">
        <f t="shared" si="7"/>
        <v>73.4</v>
      </c>
    </row>
    <row r="138" spans="1:6" ht="15">
      <c r="A138" s="1">
        <f t="shared" si="5"/>
        <v>130</v>
      </c>
      <c r="B138" s="27">
        <v>154</v>
      </c>
      <c r="C138" s="34">
        <v>4.01</v>
      </c>
      <c r="D138" s="15">
        <f t="shared" si="6"/>
        <v>40.099999999999994</v>
      </c>
      <c r="E138" s="8">
        <v>10</v>
      </c>
      <c r="F138" s="14">
        <f t="shared" si="7"/>
        <v>50.099999999999994</v>
      </c>
    </row>
    <row r="139" spans="1:6" ht="15">
      <c r="A139" s="1">
        <f t="shared" si="5"/>
        <v>131</v>
      </c>
      <c r="B139" s="27">
        <v>155</v>
      </c>
      <c r="C139" s="34">
        <v>4</v>
      </c>
      <c r="D139" s="15">
        <f t="shared" si="6"/>
        <v>40</v>
      </c>
      <c r="E139" s="8">
        <v>10</v>
      </c>
      <c r="F139" s="14">
        <f t="shared" si="7"/>
        <v>50</v>
      </c>
    </row>
    <row r="140" spans="1:6" ht="15">
      <c r="A140" s="1">
        <f t="shared" si="5"/>
        <v>132</v>
      </c>
      <c r="B140" s="22">
        <v>156</v>
      </c>
      <c r="C140" s="34">
        <v>3.82</v>
      </c>
      <c r="D140" s="15">
        <f t="shared" si="6"/>
        <v>38.199999999999996</v>
      </c>
      <c r="E140" s="8">
        <v>10</v>
      </c>
      <c r="F140" s="14">
        <f t="shared" si="7"/>
        <v>48.199999999999996</v>
      </c>
    </row>
    <row r="141" spans="1:6" ht="15">
      <c r="A141" s="1">
        <f t="shared" si="5"/>
        <v>133</v>
      </c>
      <c r="B141" s="27">
        <v>157</v>
      </c>
      <c r="C141" s="34">
        <v>3.88</v>
      </c>
      <c r="D141" s="15">
        <f t="shared" si="6"/>
        <v>38.8</v>
      </c>
      <c r="E141" s="8">
        <v>10</v>
      </c>
      <c r="F141" s="14">
        <f t="shared" si="7"/>
        <v>48.8</v>
      </c>
    </row>
    <row r="142" spans="1:6" ht="15">
      <c r="A142" s="1">
        <f t="shared" si="5"/>
        <v>134</v>
      </c>
      <c r="B142" s="27">
        <v>158</v>
      </c>
      <c r="C142" s="34">
        <v>3.8</v>
      </c>
      <c r="D142" s="15">
        <f t="shared" si="6"/>
        <v>38</v>
      </c>
      <c r="E142" s="8">
        <v>10</v>
      </c>
      <c r="F142" s="14">
        <f t="shared" si="7"/>
        <v>48</v>
      </c>
    </row>
    <row r="143" spans="1:6" ht="15">
      <c r="A143" s="1">
        <f t="shared" si="5"/>
        <v>135</v>
      </c>
      <c r="B143" s="27">
        <v>159</v>
      </c>
      <c r="C143" s="34">
        <v>3.79</v>
      </c>
      <c r="D143" s="15">
        <f t="shared" si="6"/>
        <v>37.9</v>
      </c>
      <c r="E143" s="8">
        <v>10</v>
      </c>
      <c r="F143" s="14">
        <f t="shared" si="7"/>
        <v>47.9</v>
      </c>
    </row>
    <row r="144" spans="1:6" ht="15">
      <c r="A144" s="1">
        <f t="shared" si="5"/>
        <v>136</v>
      </c>
      <c r="B144" s="23">
        <v>160</v>
      </c>
      <c r="C144" s="34">
        <v>4.16</v>
      </c>
      <c r="D144" s="15">
        <f t="shared" si="6"/>
        <v>41.6</v>
      </c>
      <c r="E144" s="8">
        <v>10</v>
      </c>
      <c r="F144" s="14">
        <f t="shared" si="7"/>
        <v>51.6</v>
      </c>
    </row>
    <row r="145" spans="1:6" ht="15">
      <c r="A145" s="1">
        <f t="shared" si="5"/>
        <v>137</v>
      </c>
      <c r="B145" s="27">
        <v>161</v>
      </c>
      <c r="C145" s="34">
        <v>3.95</v>
      </c>
      <c r="D145" s="15">
        <f t="shared" si="6"/>
        <v>39.5</v>
      </c>
      <c r="E145" s="8">
        <v>10</v>
      </c>
      <c r="F145" s="14">
        <f t="shared" si="7"/>
        <v>49.5</v>
      </c>
    </row>
    <row r="146" spans="1:6" ht="15">
      <c r="A146" s="1">
        <f t="shared" si="5"/>
        <v>138</v>
      </c>
      <c r="B146" s="27">
        <v>162</v>
      </c>
      <c r="C146" s="34">
        <v>3.84</v>
      </c>
      <c r="D146" s="15">
        <f t="shared" si="6"/>
        <v>38.4</v>
      </c>
      <c r="E146" s="8">
        <v>10</v>
      </c>
      <c r="F146" s="14">
        <f t="shared" si="7"/>
        <v>48.4</v>
      </c>
    </row>
    <row r="147" spans="1:6" ht="15">
      <c r="A147" s="1">
        <f t="shared" si="5"/>
        <v>139</v>
      </c>
      <c r="B147" s="27">
        <v>163</v>
      </c>
      <c r="C147" s="34">
        <v>3.94</v>
      </c>
      <c r="D147" s="15">
        <f t="shared" si="6"/>
        <v>39.4</v>
      </c>
      <c r="E147" s="8">
        <v>10</v>
      </c>
      <c r="F147" s="14">
        <f t="shared" si="7"/>
        <v>49.4</v>
      </c>
    </row>
    <row r="148" spans="1:6" ht="15">
      <c r="A148" s="1">
        <f t="shared" si="5"/>
        <v>140</v>
      </c>
      <c r="B148" s="27">
        <v>164</v>
      </c>
      <c r="C148" s="34">
        <v>3.9</v>
      </c>
      <c r="D148" s="15">
        <f t="shared" si="6"/>
        <v>39</v>
      </c>
      <c r="E148" s="8">
        <v>10</v>
      </c>
      <c r="F148" s="14">
        <f t="shared" si="7"/>
        <v>49</v>
      </c>
    </row>
    <row r="149" spans="1:6" ht="15">
      <c r="A149" s="1">
        <f t="shared" si="5"/>
        <v>141</v>
      </c>
      <c r="B149" s="27">
        <v>165</v>
      </c>
      <c r="C149" s="34">
        <v>3.73</v>
      </c>
      <c r="D149" s="15">
        <f t="shared" si="6"/>
        <v>37.3</v>
      </c>
      <c r="E149" s="8">
        <v>10</v>
      </c>
      <c r="F149" s="14">
        <f t="shared" si="7"/>
        <v>47.3</v>
      </c>
    </row>
    <row r="150" spans="1:6" ht="15">
      <c r="A150" s="1">
        <f t="shared" si="5"/>
        <v>142</v>
      </c>
      <c r="B150" s="27">
        <v>166</v>
      </c>
      <c r="C150" s="34">
        <v>3.68</v>
      </c>
      <c r="D150" s="15">
        <f t="shared" si="6"/>
        <v>36.800000000000004</v>
      </c>
      <c r="E150" s="8">
        <v>10</v>
      </c>
      <c r="F150" s="14">
        <f t="shared" si="7"/>
        <v>46.800000000000004</v>
      </c>
    </row>
    <row r="151" spans="1:6" ht="15">
      <c r="A151" s="1">
        <f t="shared" si="5"/>
        <v>143</v>
      </c>
      <c r="B151" s="27">
        <v>167</v>
      </c>
      <c r="C151" s="34">
        <v>4.52</v>
      </c>
      <c r="D151" s="15">
        <f t="shared" si="6"/>
        <v>45.199999999999996</v>
      </c>
      <c r="E151" s="8">
        <v>10</v>
      </c>
      <c r="F151" s="14">
        <f t="shared" si="7"/>
        <v>55.199999999999996</v>
      </c>
    </row>
    <row r="152" spans="1:6" ht="15">
      <c r="A152" s="1">
        <f t="shared" si="5"/>
        <v>144</v>
      </c>
      <c r="B152" s="27">
        <v>168</v>
      </c>
      <c r="C152" s="34">
        <v>4.26</v>
      </c>
      <c r="D152" s="15">
        <f t="shared" si="6"/>
        <v>42.599999999999994</v>
      </c>
      <c r="E152" s="8">
        <v>10</v>
      </c>
      <c r="F152" s="14">
        <f t="shared" si="7"/>
        <v>52.599999999999994</v>
      </c>
    </row>
    <row r="153" spans="1:6" ht="15">
      <c r="A153" s="1">
        <f aca="true" t="shared" si="8" ref="A153:A216">+A152+1</f>
        <v>145</v>
      </c>
      <c r="B153" s="27" t="s">
        <v>43</v>
      </c>
      <c r="C153" s="34">
        <f>3.86+4.12</f>
        <v>7.98</v>
      </c>
      <c r="D153" s="15">
        <f t="shared" si="6"/>
        <v>79.80000000000001</v>
      </c>
      <c r="E153" s="8">
        <v>10</v>
      </c>
      <c r="F153" s="14">
        <f t="shared" si="7"/>
        <v>89.80000000000001</v>
      </c>
    </row>
    <row r="154" spans="1:6" ht="15">
      <c r="A154" s="1">
        <f t="shared" si="8"/>
        <v>146</v>
      </c>
      <c r="B154" s="27" t="s">
        <v>29</v>
      </c>
      <c r="C154" s="34">
        <v>15.78</v>
      </c>
      <c r="D154" s="15">
        <f t="shared" si="6"/>
        <v>157.79999999999998</v>
      </c>
      <c r="E154" s="8">
        <v>10</v>
      </c>
      <c r="F154" s="14">
        <f t="shared" si="7"/>
        <v>167.79999999999998</v>
      </c>
    </row>
    <row r="155" spans="1:6" ht="15">
      <c r="A155" s="1">
        <f t="shared" si="8"/>
        <v>147</v>
      </c>
      <c r="B155" s="27" t="s">
        <v>41</v>
      </c>
      <c r="C155" s="34">
        <v>10.57</v>
      </c>
      <c r="D155" s="15">
        <f>+C155*$D$3</f>
        <v>105.7</v>
      </c>
      <c r="E155" s="8">
        <v>10</v>
      </c>
      <c r="F155" s="14">
        <f t="shared" si="7"/>
        <v>115.7</v>
      </c>
    </row>
    <row r="156" spans="1:6" ht="15">
      <c r="A156" s="1">
        <f t="shared" si="8"/>
        <v>148</v>
      </c>
      <c r="B156" s="27" t="s">
        <v>42</v>
      </c>
      <c r="C156" s="34">
        <f>4.5+4.7</f>
        <v>9.2</v>
      </c>
      <c r="D156" s="15">
        <f>+C156*$D$3</f>
        <v>92</v>
      </c>
      <c r="E156" s="8">
        <v>10</v>
      </c>
      <c r="F156" s="14">
        <f t="shared" si="7"/>
        <v>102</v>
      </c>
    </row>
    <row r="157" spans="1:6" ht="15">
      <c r="A157" s="1">
        <f>A156+1</f>
        <v>149</v>
      </c>
      <c r="B157" s="27">
        <v>176</v>
      </c>
      <c r="C157" s="34">
        <v>6.24</v>
      </c>
      <c r="D157" s="15">
        <f>+C157*$D$3</f>
        <v>62.400000000000006</v>
      </c>
      <c r="E157" s="8">
        <v>10</v>
      </c>
      <c r="F157" s="14">
        <f t="shared" si="7"/>
        <v>72.4</v>
      </c>
    </row>
    <row r="158" spans="1:6" ht="15">
      <c r="A158" s="1">
        <f t="shared" si="8"/>
        <v>150</v>
      </c>
      <c r="B158" s="27" t="s">
        <v>7</v>
      </c>
      <c r="C158" s="34">
        <f>4+4.09</f>
        <v>8.09</v>
      </c>
      <c r="D158" s="15">
        <f>+C158*$D$3</f>
        <v>80.9</v>
      </c>
      <c r="E158" s="8">
        <v>10</v>
      </c>
      <c r="F158" s="14">
        <f t="shared" si="7"/>
        <v>90.9</v>
      </c>
    </row>
    <row r="159" spans="1:6" ht="15">
      <c r="A159" s="1">
        <f t="shared" si="8"/>
        <v>151</v>
      </c>
      <c r="B159" s="27" t="s">
        <v>8</v>
      </c>
      <c r="C159" s="34">
        <f>4.13+3.98</f>
        <v>8.11</v>
      </c>
      <c r="D159" s="15">
        <f aca="true" t="shared" si="9" ref="D159:D196">+C159*$D$3</f>
        <v>81.1</v>
      </c>
      <c r="E159" s="8">
        <v>10</v>
      </c>
      <c r="F159" s="14">
        <f t="shared" si="7"/>
        <v>91.1</v>
      </c>
    </row>
    <row r="160" spans="1:6" ht="15">
      <c r="A160" s="1">
        <f t="shared" si="8"/>
        <v>152</v>
      </c>
      <c r="B160" s="27">
        <v>182</v>
      </c>
      <c r="C160" s="34">
        <v>3.96</v>
      </c>
      <c r="D160" s="15">
        <f t="shared" si="9"/>
        <v>39.6</v>
      </c>
      <c r="E160" s="8">
        <v>10</v>
      </c>
      <c r="F160" s="14">
        <f t="shared" si="7"/>
        <v>49.6</v>
      </c>
    </row>
    <row r="161" spans="1:6" ht="15">
      <c r="A161" s="1">
        <f t="shared" si="8"/>
        <v>153</v>
      </c>
      <c r="B161" s="27">
        <v>183</v>
      </c>
      <c r="C161" s="34">
        <v>4.11</v>
      </c>
      <c r="D161" s="15">
        <f t="shared" si="9"/>
        <v>41.1</v>
      </c>
      <c r="E161" s="8">
        <v>10</v>
      </c>
      <c r="F161" s="14">
        <f t="shared" si="7"/>
        <v>51.1</v>
      </c>
    </row>
    <row r="162" spans="1:6" ht="15">
      <c r="A162" s="1">
        <f t="shared" si="8"/>
        <v>154</v>
      </c>
      <c r="B162" s="27">
        <v>184</v>
      </c>
      <c r="C162" s="34">
        <v>4.475</v>
      </c>
      <c r="D162" s="15">
        <f t="shared" si="9"/>
        <v>44.75</v>
      </c>
      <c r="E162" s="8">
        <v>10</v>
      </c>
      <c r="F162" s="14">
        <f t="shared" si="7"/>
        <v>54.75</v>
      </c>
    </row>
    <row r="163" spans="1:6" ht="15">
      <c r="A163" s="1">
        <f t="shared" si="8"/>
        <v>155</v>
      </c>
      <c r="B163" s="27">
        <v>185</v>
      </c>
      <c r="C163" s="34">
        <v>4</v>
      </c>
      <c r="D163" s="15">
        <f t="shared" si="9"/>
        <v>40</v>
      </c>
      <c r="E163" s="8">
        <v>10</v>
      </c>
      <c r="F163" s="14">
        <f t="shared" si="7"/>
        <v>50</v>
      </c>
    </row>
    <row r="164" spans="1:6" ht="15">
      <c r="A164" s="1">
        <f t="shared" si="8"/>
        <v>156</v>
      </c>
      <c r="B164" s="27">
        <v>186</v>
      </c>
      <c r="C164" s="34">
        <v>4</v>
      </c>
      <c r="D164" s="15">
        <f t="shared" si="9"/>
        <v>40</v>
      </c>
      <c r="E164" s="8">
        <v>10</v>
      </c>
      <c r="F164" s="14">
        <f t="shared" si="7"/>
        <v>50</v>
      </c>
    </row>
    <row r="165" spans="1:6" ht="15">
      <c r="A165" s="1">
        <f>+A164+1</f>
        <v>157</v>
      </c>
      <c r="B165" s="27">
        <v>187</v>
      </c>
      <c r="C165" s="34">
        <v>4.03</v>
      </c>
      <c r="D165" s="15">
        <f t="shared" si="9"/>
        <v>40.300000000000004</v>
      </c>
      <c r="E165" s="8">
        <v>10</v>
      </c>
      <c r="F165" s="14">
        <f t="shared" si="7"/>
        <v>50.300000000000004</v>
      </c>
    </row>
    <row r="166" spans="1:6" ht="15">
      <c r="A166" s="1">
        <f>+A165+1</f>
        <v>158</v>
      </c>
      <c r="B166" s="27">
        <v>188</v>
      </c>
      <c r="C166" s="34">
        <v>4.09</v>
      </c>
      <c r="D166" s="15">
        <f t="shared" si="9"/>
        <v>40.9</v>
      </c>
      <c r="E166" s="8">
        <v>10</v>
      </c>
      <c r="F166" s="14">
        <f t="shared" si="7"/>
        <v>50.9</v>
      </c>
    </row>
    <row r="167" spans="1:6" ht="15">
      <c r="A167" s="1">
        <f t="shared" si="8"/>
        <v>159</v>
      </c>
      <c r="B167" s="22">
        <v>189</v>
      </c>
      <c r="C167" s="34">
        <v>4.27</v>
      </c>
      <c r="D167" s="15">
        <f t="shared" si="9"/>
        <v>42.699999999999996</v>
      </c>
      <c r="E167" s="8">
        <v>10</v>
      </c>
      <c r="F167" s="14">
        <f t="shared" si="7"/>
        <v>52.699999999999996</v>
      </c>
    </row>
    <row r="168" spans="1:6" ht="15">
      <c r="A168" s="1">
        <f t="shared" si="8"/>
        <v>160</v>
      </c>
      <c r="B168" s="27">
        <v>190</v>
      </c>
      <c r="C168" s="34">
        <v>4.28</v>
      </c>
      <c r="D168" s="15">
        <f t="shared" si="9"/>
        <v>42.800000000000004</v>
      </c>
      <c r="E168" s="8">
        <v>10</v>
      </c>
      <c r="F168" s="14">
        <f t="shared" si="7"/>
        <v>52.800000000000004</v>
      </c>
    </row>
    <row r="169" spans="1:6" ht="15">
      <c r="A169" s="1">
        <f t="shared" si="8"/>
        <v>161</v>
      </c>
      <c r="B169" s="27">
        <v>191</v>
      </c>
      <c r="C169" s="34">
        <v>5.04</v>
      </c>
      <c r="D169" s="15">
        <f t="shared" si="9"/>
        <v>50.4</v>
      </c>
      <c r="E169" s="8">
        <v>10</v>
      </c>
      <c r="F169" s="14">
        <f t="shared" si="7"/>
        <v>60.4</v>
      </c>
    </row>
    <row r="170" spans="1:6" ht="15">
      <c r="A170" s="1">
        <f t="shared" si="8"/>
        <v>162</v>
      </c>
      <c r="B170" s="27">
        <v>192</v>
      </c>
      <c r="C170" s="34">
        <v>3.98</v>
      </c>
      <c r="D170" s="15">
        <f t="shared" si="9"/>
        <v>39.8</v>
      </c>
      <c r="E170" s="8">
        <v>10</v>
      </c>
      <c r="F170" s="14">
        <f t="shared" si="7"/>
        <v>49.8</v>
      </c>
    </row>
    <row r="171" spans="1:6" ht="15">
      <c r="A171" s="1">
        <f t="shared" si="8"/>
        <v>163</v>
      </c>
      <c r="B171" s="27">
        <v>193</v>
      </c>
      <c r="C171" s="34">
        <v>3.85</v>
      </c>
      <c r="D171" s="15">
        <f t="shared" si="9"/>
        <v>38.5</v>
      </c>
      <c r="E171" s="8">
        <v>10</v>
      </c>
      <c r="F171" s="14">
        <f t="shared" si="7"/>
        <v>48.5</v>
      </c>
    </row>
    <row r="172" spans="1:6" ht="15">
      <c r="A172" s="1">
        <f t="shared" si="8"/>
        <v>164</v>
      </c>
      <c r="B172" s="28" t="s">
        <v>23</v>
      </c>
      <c r="C172" s="34">
        <f>3.82+4.09</f>
        <v>7.91</v>
      </c>
      <c r="D172" s="15">
        <f t="shared" si="9"/>
        <v>79.1</v>
      </c>
      <c r="E172" s="8">
        <v>10</v>
      </c>
      <c r="F172" s="14">
        <f t="shared" si="7"/>
        <v>89.1</v>
      </c>
    </row>
    <row r="173" spans="1:6" ht="15">
      <c r="A173" s="1">
        <f t="shared" si="8"/>
        <v>165</v>
      </c>
      <c r="B173" s="27">
        <v>195</v>
      </c>
      <c r="C173" s="34">
        <v>4.02</v>
      </c>
      <c r="D173" s="15">
        <f t="shared" si="9"/>
        <v>40.199999999999996</v>
      </c>
      <c r="E173" s="8">
        <v>10</v>
      </c>
      <c r="F173" s="14">
        <f t="shared" si="7"/>
        <v>50.199999999999996</v>
      </c>
    </row>
    <row r="174" spans="1:6" ht="15">
      <c r="A174" s="1">
        <f t="shared" si="8"/>
        <v>166</v>
      </c>
      <c r="B174" s="27">
        <v>196</v>
      </c>
      <c r="C174" s="34">
        <v>3.85</v>
      </c>
      <c r="D174" s="15">
        <f t="shared" si="9"/>
        <v>38.5</v>
      </c>
      <c r="E174" s="8">
        <v>10</v>
      </c>
      <c r="F174" s="14">
        <f t="shared" si="7"/>
        <v>48.5</v>
      </c>
    </row>
    <row r="175" spans="1:6" ht="15">
      <c r="A175" s="1">
        <f t="shared" si="8"/>
        <v>167</v>
      </c>
      <c r="B175" s="27">
        <v>197</v>
      </c>
      <c r="C175" s="34">
        <v>4</v>
      </c>
      <c r="D175" s="15">
        <f t="shared" si="9"/>
        <v>40</v>
      </c>
      <c r="E175" s="8">
        <v>10</v>
      </c>
      <c r="F175" s="14">
        <f t="shared" si="7"/>
        <v>50</v>
      </c>
    </row>
    <row r="176" spans="1:6" ht="15">
      <c r="A176" s="1">
        <f>+A174+1</f>
        <v>167</v>
      </c>
      <c r="B176" s="27">
        <v>198</v>
      </c>
      <c r="C176" s="34">
        <v>4.18</v>
      </c>
      <c r="D176" s="15">
        <f t="shared" si="9"/>
        <v>41.8</v>
      </c>
      <c r="E176" s="8">
        <v>10</v>
      </c>
      <c r="F176" s="14">
        <f t="shared" si="7"/>
        <v>51.8</v>
      </c>
    </row>
    <row r="177" spans="1:6" ht="15">
      <c r="A177" s="1">
        <f>+A174+1</f>
        <v>167</v>
      </c>
      <c r="B177" s="27">
        <v>199</v>
      </c>
      <c r="C177" s="34">
        <v>3.85</v>
      </c>
      <c r="D177" s="15">
        <f t="shared" si="9"/>
        <v>38.5</v>
      </c>
      <c r="E177" s="8">
        <v>10</v>
      </c>
      <c r="F177" s="14">
        <f t="shared" si="7"/>
        <v>48.5</v>
      </c>
    </row>
    <row r="178" spans="1:6" ht="15">
      <c r="A178" s="1">
        <f t="shared" si="8"/>
        <v>168</v>
      </c>
      <c r="B178" s="27">
        <v>200</v>
      </c>
      <c r="C178" s="34">
        <v>3.95</v>
      </c>
      <c r="D178" s="15">
        <f t="shared" si="9"/>
        <v>39.5</v>
      </c>
      <c r="E178" s="8">
        <v>10</v>
      </c>
      <c r="F178" s="14">
        <f t="shared" si="7"/>
        <v>49.5</v>
      </c>
    </row>
    <row r="179" spans="1:6" ht="15">
      <c r="A179" s="1">
        <f t="shared" si="8"/>
        <v>169</v>
      </c>
      <c r="B179" s="27">
        <v>201</v>
      </c>
      <c r="C179" s="34">
        <v>4.11</v>
      </c>
      <c r="D179" s="15">
        <f t="shared" si="9"/>
        <v>41.1</v>
      </c>
      <c r="E179" s="8">
        <v>10</v>
      </c>
      <c r="F179" s="14">
        <f t="shared" si="7"/>
        <v>51.1</v>
      </c>
    </row>
    <row r="180" spans="1:6" ht="15">
      <c r="A180" s="1">
        <f t="shared" si="8"/>
        <v>170</v>
      </c>
      <c r="B180" s="27">
        <v>202</v>
      </c>
      <c r="C180" s="34">
        <v>4.27</v>
      </c>
      <c r="D180" s="15">
        <f t="shared" si="9"/>
        <v>42.699999999999996</v>
      </c>
      <c r="E180" s="8">
        <v>10</v>
      </c>
      <c r="F180" s="14">
        <f t="shared" si="7"/>
        <v>52.699999999999996</v>
      </c>
    </row>
    <row r="181" spans="1:6" ht="15">
      <c r="A181" s="1">
        <f t="shared" si="8"/>
        <v>171</v>
      </c>
      <c r="B181" s="27">
        <v>203</v>
      </c>
      <c r="C181" s="34">
        <v>3.91</v>
      </c>
      <c r="D181" s="15">
        <f t="shared" si="9"/>
        <v>39.1</v>
      </c>
      <c r="E181" s="8">
        <v>10</v>
      </c>
      <c r="F181" s="14">
        <f t="shared" si="7"/>
        <v>49.1</v>
      </c>
    </row>
    <row r="182" spans="1:6" ht="15">
      <c r="A182" s="1">
        <f t="shared" si="8"/>
        <v>172</v>
      </c>
      <c r="B182" s="27">
        <v>204</v>
      </c>
      <c r="C182" s="34">
        <v>4</v>
      </c>
      <c r="D182" s="15">
        <f t="shared" si="9"/>
        <v>40</v>
      </c>
      <c r="E182" s="8">
        <v>10</v>
      </c>
      <c r="F182" s="14">
        <f t="shared" si="7"/>
        <v>50</v>
      </c>
    </row>
    <row r="183" spans="1:6" ht="15">
      <c r="A183" s="1">
        <f t="shared" si="8"/>
        <v>173</v>
      </c>
      <c r="B183" s="27">
        <v>205</v>
      </c>
      <c r="C183" s="34">
        <v>6.39</v>
      </c>
      <c r="D183" s="17">
        <f t="shared" si="9"/>
        <v>63.9</v>
      </c>
      <c r="E183" s="8">
        <v>10</v>
      </c>
      <c r="F183" s="14">
        <f t="shared" si="7"/>
        <v>73.9</v>
      </c>
    </row>
    <row r="184" spans="1:6" ht="15">
      <c r="A184" s="1">
        <f t="shared" si="8"/>
        <v>174</v>
      </c>
      <c r="B184" s="27">
        <v>206</v>
      </c>
      <c r="C184" s="34">
        <v>4.05</v>
      </c>
      <c r="D184" s="15">
        <f t="shared" si="9"/>
        <v>40.5</v>
      </c>
      <c r="E184" s="8">
        <v>10</v>
      </c>
      <c r="F184" s="14">
        <f t="shared" si="7"/>
        <v>50.5</v>
      </c>
    </row>
    <row r="185" spans="1:6" ht="15">
      <c r="A185" s="1">
        <f t="shared" si="8"/>
        <v>175</v>
      </c>
      <c r="B185" s="27">
        <v>207</v>
      </c>
      <c r="C185" s="34">
        <v>4.09</v>
      </c>
      <c r="D185" s="15">
        <f t="shared" si="9"/>
        <v>40.9</v>
      </c>
      <c r="E185" s="8">
        <v>10</v>
      </c>
      <c r="F185" s="14">
        <f t="shared" si="7"/>
        <v>50.9</v>
      </c>
    </row>
    <row r="186" spans="1:6" ht="15">
      <c r="A186" s="1">
        <f t="shared" si="8"/>
        <v>176</v>
      </c>
      <c r="B186" s="28">
        <v>209</v>
      </c>
      <c r="C186" s="34">
        <v>3.91</v>
      </c>
      <c r="D186" s="15">
        <f t="shared" si="9"/>
        <v>39.1</v>
      </c>
      <c r="E186" s="8">
        <v>10</v>
      </c>
      <c r="F186" s="14">
        <f t="shared" si="7"/>
        <v>49.1</v>
      </c>
    </row>
    <row r="187" spans="1:6" ht="15">
      <c r="A187" s="1">
        <f t="shared" si="8"/>
        <v>177</v>
      </c>
      <c r="B187" s="27">
        <v>210</v>
      </c>
      <c r="C187" s="34">
        <v>4.03</v>
      </c>
      <c r="D187" s="15">
        <f t="shared" si="9"/>
        <v>40.300000000000004</v>
      </c>
      <c r="E187" s="8">
        <v>10</v>
      </c>
      <c r="F187" s="14">
        <f t="shared" si="7"/>
        <v>50.300000000000004</v>
      </c>
    </row>
    <row r="188" spans="1:6" ht="15">
      <c r="A188" s="1">
        <f t="shared" si="8"/>
        <v>178</v>
      </c>
      <c r="B188" s="27">
        <v>211</v>
      </c>
      <c r="C188" s="34">
        <v>3.94</v>
      </c>
      <c r="D188" s="15">
        <f t="shared" si="9"/>
        <v>39.4</v>
      </c>
      <c r="E188" s="8">
        <v>10</v>
      </c>
      <c r="F188" s="14">
        <f t="shared" si="7"/>
        <v>49.4</v>
      </c>
    </row>
    <row r="189" spans="1:6" ht="15">
      <c r="A189" s="1">
        <f t="shared" si="8"/>
        <v>179</v>
      </c>
      <c r="B189" s="27">
        <v>212</v>
      </c>
      <c r="C189" s="34">
        <v>4.28</v>
      </c>
      <c r="D189" s="15">
        <f t="shared" si="9"/>
        <v>42.800000000000004</v>
      </c>
      <c r="E189" s="8">
        <v>10</v>
      </c>
      <c r="F189" s="14">
        <f t="shared" si="7"/>
        <v>52.800000000000004</v>
      </c>
    </row>
    <row r="190" spans="1:6" ht="15">
      <c r="A190" s="1">
        <f t="shared" si="8"/>
        <v>180</v>
      </c>
      <c r="B190" s="27">
        <v>213</v>
      </c>
      <c r="C190" s="34">
        <v>3.75</v>
      </c>
      <c r="D190" s="15">
        <f t="shared" si="9"/>
        <v>37.5</v>
      </c>
      <c r="E190" s="8">
        <v>10</v>
      </c>
      <c r="F190" s="14">
        <f t="shared" si="7"/>
        <v>47.5</v>
      </c>
    </row>
    <row r="191" spans="1:6" ht="15">
      <c r="A191" s="1">
        <f t="shared" si="8"/>
        <v>181</v>
      </c>
      <c r="B191" s="27">
        <v>214</v>
      </c>
      <c r="C191" s="34">
        <v>4.39</v>
      </c>
      <c r="D191" s="15">
        <f t="shared" si="9"/>
        <v>43.9</v>
      </c>
      <c r="E191" s="8">
        <v>10</v>
      </c>
      <c r="F191" s="14">
        <f t="shared" si="7"/>
        <v>53.9</v>
      </c>
    </row>
    <row r="192" spans="1:6" ht="15">
      <c r="A192" s="1">
        <f t="shared" si="8"/>
        <v>182</v>
      </c>
      <c r="B192" s="27">
        <v>215</v>
      </c>
      <c r="C192" s="34">
        <v>5.13</v>
      </c>
      <c r="D192" s="15">
        <f t="shared" si="9"/>
        <v>51.3</v>
      </c>
      <c r="E192" s="8">
        <v>10</v>
      </c>
      <c r="F192" s="14">
        <f t="shared" si="7"/>
        <v>61.3</v>
      </c>
    </row>
    <row r="193" spans="1:6" ht="15">
      <c r="A193" s="1">
        <f t="shared" si="8"/>
        <v>183</v>
      </c>
      <c r="B193" s="27">
        <v>216</v>
      </c>
      <c r="C193" s="34">
        <v>3.99</v>
      </c>
      <c r="D193" s="15">
        <f t="shared" si="9"/>
        <v>39.900000000000006</v>
      </c>
      <c r="E193" s="8">
        <v>10</v>
      </c>
      <c r="F193" s="14">
        <f t="shared" si="7"/>
        <v>49.900000000000006</v>
      </c>
    </row>
    <row r="194" spans="1:6" ht="15">
      <c r="A194" s="1">
        <f t="shared" si="8"/>
        <v>184</v>
      </c>
      <c r="B194" s="27">
        <v>217</v>
      </c>
      <c r="C194" s="34">
        <v>3.86</v>
      </c>
      <c r="D194" s="15">
        <f t="shared" si="9"/>
        <v>38.6</v>
      </c>
      <c r="E194" s="8">
        <v>10</v>
      </c>
      <c r="F194" s="14">
        <f t="shared" si="7"/>
        <v>48.6</v>
      </c>
    </row>
    <row r="195" spans="1:6" ht="15">
      <c r="A195" s="1">
        <f t="shared" si="8"/>
        <v>185</v>
      </c>
      <c r="B195" s="22">
        <v>218</v>
      </c>
      <c r="C195" s="34">
        <v>3.89</v>
      </c>
      <c r="D195" s="15">
        <f t="shared" si="9"/>
        <v>38.9</v>
      </c>
      <c r="E195" s="8">
        <v>10</v>
      </c>
      <c r="F195" s="14">
        <f t="shared" si="7"/>
        <v>48.9</v>
      </c>
    </row>
    <row r="196" spans="1:6" ht="15">
      <c r="A196" s="1">
        <f t="shared" si="8"/>
        <v>186</v>
      </c>
      <c r="B196" s="27">
        <v>219</v>
      </c>
      <c r="C196" s="34">
        <v>4</v>
      </c>
      <c r="D196" s="15">
        <f t="shared" si="9"/>
        <v>40</v>
      </c>
      <c r="E196" s="8">
        <v>10</v>
      </c>
      <c r="F196" s="14">
        <f t="shared" si="7"/>
        <v>50</v>
      </c>
    </row>
    <row r="197" spans="1:6" ht="15">
      <c r="A197" s="1">
        <f t="shared" si="8"/>
        <v>187</v>
      </c>
      <c r="B197" s="27">
        <v>220</v>
      </c>
      <c r="C197" s="34">
        <v>4</v>
      </c>
      <c r="D197" s="15">
        <f aca="true" t="shared" si="10" ref="D197:D257">+C197*$D$3</f>
        <v>40</v>
      </c>
      <c r="E197" s="8">
        <v>10</v>
      </c>
      <c r="F197" s="14">
        <f t="shared" si="7"/>
        <v>50</v>
      </c>
    </row>
    <row r="198" spans="1:6" ht="15">
      <c r="A198" s="1">
        <f t="shared" si="8"/>
        <v>188</v>
      </c>
      <c r="B198" s="28" t="s">
        <v>24</v>
      </c>
      <c r="C198" s="34">
        <f>3.83+4.68</f>
        <v>8.51</v>
      </c>
      <c r="D198" s="15">
        <f>+C198*$D$3</f>
        <v>85.1</v>
      </c>
      <c r="E198" s="8">
        <v>10</v>
      </c>
      <c r="F198" s="14">
        <f aca="true" t="shared" si="11" ref="F198:F259">+D198+E198</f>
        <v>95.1</v>
      </c>
    </row>
    <row r="199" spans="1:6" ht="15">
      <c r="A199" s="1">
        <f t="shared" si="8"/>
        <v>189</v>
      </c>
      <c r="B199" s="27">
        <v>222</v>
      </c>
      <c r="C199" s="34">
        <v>3.83</v>
      </c>
      <c r="D199" s="15">
        <f t="shared" si="10"/>
        <v>38.3</v>
      </c>
      <c r="E199" s="8">
        <v>10</v>
      </c>
      <c r="F199" s="14">
        <f t="shared" si="11"/>
        <v>48.3</v>
      </c>
    </row>
    <row r="200" spans="1:6" ht="15">
      <c r="A200" s="1">
        <f t="shared" si="8"/>
        <v>190</v>
      </c>
      <c r="B200" s="27">
        <v>223</v>
      </c>
      <c r="C200" s="34">
        <v>5.58</v>
      </c>
      <c r="D200" s="15">
        <f t="shared" si="10"/>
        <v>55.8</v>
      </c>
      <c r="E200" s="8">
        <v>10</v>
      </c>
      <c r="F200" s="14">
        <f t="shared" si="11"/>
        <v>65.8</v>
      </c>
    </row>
    <row r="201" spans="1:6" ht="15">
      <c r="A201" s="1">
        <f t="shared" si="8"/>
        <v>191</v>
      </c>
      <c r="B201" s="27" t="s">
        <v>9</v>
      </c>
      <c r="C201" s="34">
        <f>4.1+4.54</f>
        <v>8.64</v>
      </c>
      <c r="D201" s="15">
        <f t="shared" si="10"/>
        <v>86.4</v>
      </c>
      <c r="E201" s="8">
        <v>10</v>
      </c>
      <c r="F201" s="14">
        <f t="shared" si="11"/>
        <v>96.4</v>
      </c>
    </row>
    <row r="202" spans="1:6" ht="15">
      <c r="A202" s="1">
        <f>+A201+1</f>
        <v>192</v>
      </c>
      <c r="B202" s="27">
        <v>225</v>
      </c>
      <c r="C202" s="34">
        <v>5</v>
      </c>
      <c r="D202" s="15">
        <f t="shared" si="10"/>
        <v>50</v>
      </c>
      <c r="E202" s="8">
        <v>10</v>
      </c>
      <c r="F202" s="14">
        <f t="shared" si="11"/>
        <v>60</v>
      </c>
    </row>
    <row r="203" spans="1:6" ht="15">
      <c r="A203" s="1">
        <f t="shared" si="8"/>
        <v>193</v>
      </c>
      <c r="B203" s="27">
        <v>226</v>
      </c>
      <c r="C203" s="34">
        <v>4.02</v>
      </c>
      <c r="D203" s="15">
        <f t="shared" si="10"/>
        <v>40.199999999999996</v>
      </c>
      <c r="E203" s="8">
        <v>10</v>
      </c>
      <c r="F203" s="14">
        <f t="shared" si="11"/>
        <v>50.199999999999996</v>
      </c>
    </row>
    <row r="204" spans="1:6" ht="15">
      <c r="A204" s="1">
        <f t="shared" si="8"/>
        <v>194</v>
      </c>
      <c r="B204" s="27">
        <v>228</v>
      </c>
      <c r="C204" s="34">
        <v>4.15</v>
      </c>
      <c r="D204" s="15">
        <f t="shared" si="10"/>
        <v>41.5</v>
      </c>
      <c r="E204" s="8">
        <v>10</v>
      </c>
      <c r="F204" s="14">
        <f t="shared" si="11"/>
        <v>51.5</v>
      </c>
    </row>
    <row r="205" spans="1:6" ht="15">
      <c r="A205" s="1">
        <f t="shared" si="8"/>
        <v>195</v>
      </c>
      <c r="B205" s="27">
        <v>230</v>
      </c>
      <c r="C205" s="34">
        <v>6.07</v>
      </c>
      <c r="D205" s="15">
        <f t="shared" si="10"/>
        <v>60.7</v>
      </c>
      <c r="E205" s="8">
        <v>10</v>
      </c>
      <c r="F205" s="14">
        <f t="shared" si="11"/>
        <v>70.7</v>
      </c>
    </row>
    <row r="206" spans="1:6" ht="15">
      <c r="A206" s="1">
        <f t="shared" si="8"/>
        <v>196</v>
      </c>
      <c r="B206" s="27">
        <v>231</v>
      </c>
      <c r="C206" s="34">
        <v>4.03</v>
      </c>
      <c r="D206" s="15">
        <f t="shared" si="10"/>
        <v>40.300000000000004</v>
      </c>
      <c r="E206" s="8">
        <v>10</v>
      </c>
      <c r="F206" s="14">
        <f t="shared" si="11"/>
        <v>50.300000000000004</v>
      </c>
    </row>
    <row r="207" spans="1:6" ht="15">
      <c r="A207" s="1">
        <f t="shared" si="8"/>
        <v>197</v>
      </c>
      <c r="B207" s="27">
        <v>232</v>
      </c>
      <c r="C207" s="34">
        <v>4.21</v>
      </c>
      <c r="D207" s="15">
        <f t="shared" si="10"/>
        <v>42.1</v>
      </c>
      <c r="E207" s="8">
        <v>10</v>
      </c>
      <c r="F207" s="14">
        <f t="shared" si="11"/>
        <v>52.1</v>
      </c>
    </row>
    <row r="208" spans="1:6" ht="15">
      <c r="A208" s="1">
        <f t="shared" si="8"/>
        <v>198</v>
      </c>
      <c r="B208" s="27">
        <v>233</v>
      </c>
      <c r="C208" s="34">
        <v>5.12</v>
      </c>
      <c r="D208" s="15">
        <f t="shared" si="10"/>
        <v>51.2</v>
      </c>
      <c r="E208" s="8">
        <v>10</v>
      </c>
      <c r="F208" s="14">
        <f t="shared" si="11"/>
        <v>61.2</v>
      </c>
    </row>
    <row r="209" spans="1:6" ht="15">
      <c r="A209" s="1">
        <f t="shared" si="8"/>
        <v>199</v>
      </c>
      <c r="B209" s="27">
        <v>234</v>
      </c>
      <c r="C209" s="34">
        <v>4.71</v>
      </c>
      <c r="D209" s="15">
        <f t="shared" si="10"/>
        <v>47.1</v>
      </c>
      <c r="E209" s="8">
        <v>10</v>
      </c>
      <c r="F209" s="14">
        <f t="shared" si="11"/>
        <v>57.1</v>
      </c>
    </row>
    <row r="210" spans="1:6" ht="15">
      <c r="A210" s="1">
        <f t="shared" si="8"/>
        <v>200</v>
      </c>
      <c r="B210" s="27">
        <v>235</v>
      </c>
      <c r="C210" s="34">
        <v>7</v>
      </c>
      <c r="D210" s="15">
        <f t="shared" si="10"/>
        <v>70</v>
      </c>
      <c r="E210" s="8">
        <v>10</v>
      </c>
      <c r="F210" s="14">
        <f t="shared" si="11"/>
        <v>80</v>
      </c>
    </row>
    <row r="211" spans="1:6" ht="15">
      <c r="A211" s="1">
        <f t="shared" si="8"/>
        <v>201</v>
      </c>
      <c r="B211" s="27">
        <v>236</v>
      </c>
      <c r="C211" s="34">
        <v>5.37</v>
      </c>
      <c r="D211" s="15">
        <f t="shared" si="10"/>
        <v>53.7</v>
      </c>
      <c r="E211" s="8">
        <v>10</v>
      </c>
      <c r="F211" s="14">
        <f t="shared" si="11"/>
        <v>63.7</v>
      </c>
    </row>
    <row r="212" spans="1:6" ht="15">
      <c r="A212" s="1">
        <f t="shared" si="8"/>
        <v>202</v>
      </c>
      <c r="B212" s="29">
        <v>237</v>
      </c>
      <c r="C212" s="34">
        <v>5.49</v>
      </c>
      <c r="D212" s="15">
        <f t="shared" si="10"/>
        <v>54.900000000000006</v>
      </c>
      <c r="E212" s="8">
        <v>10</v>
      </c>
      <c r="F212" s="14">
        <f t="shared" si="11"/>
        <v>64.9</v>
      </c>
    </row>
    <row r="213" spans="1:6" ht="15">
      <c r="A213" s="1">
        <f t="shared" si="8"/>
        <v>203</v>
      </c>
      <c r="B213" s="27">
        <v>238</v>
      </c>
      <c r="C213" s="34">
        <v>6.21</v>
      </c>
      <c r="D213" s="15">
        <f t="shared" si="10"/>
        <v>62.1</v>
      </c>
      <c r="E213" s="8">
        <v>10</v>
      </c>
      <c r="F213" s="14">
        <f t="shared" si="11"/>
        <v>72.1</v>
      </c>
    </row>
    <row r="214" spans="1:6" ht="15">
      <c r="A214" s="1">
        <f t="shared" si="8"/>
        <v>204</v>
      </c>
      <c r="B214" s="27">
        <v>239</v>
      </c>
      <c r="C214" s="34">
        <v>5.608</v>
      </c>
      <c r="D214" s="15">
        <f t="shared" si="10"/>
        <v>56.08</v>
      </c>
      <c r="E214" s="8">
        <v>10</v>
      </c>
      <c r="F214" s="14">
        <f t="shared" si="11"/>
        <v>66.08</v>
      </c>
    </row>
    <row r="215" spans="1:6" ht="15">
      <c r="A215" s="1">
        <f t="shared" si="8"/>
        <v>205</v>
      </c>
      <c r="B215" s="27">
        <v>240</v>
      </c>
      <c r="C215" s="34">
        <v>6.97</v>
      </c>
      <c r="D215" s="15">
        <v>75</v>
      </c>
      <c r="E215" s="8">
        <v>10</v>
      </c>
      <c r="F215" s="14">
        <f t="shared" si="11"/>
        <v>85</v>
      </c>
    </row>
    <row r="216" spans="1:6" ht="15">
      <c r="A216" s="1">
        <f t="shared" si="8"/>
        <v>206</v>
      </c>
      <c r="B216" s="27">
        <v>241</v>
      </c>
      <c r="C216" s="34">
        <v>6.41</v>
      </c>
      <c r="D216" s="15">
        <f t="shared" si="10"/>
        <v>64.1</v>
      </c>
      <c r="E216" s="8">
        <v>10</v>
      </c>
      <c r="F216" s="14">
        <f t="shared" si="11"/>
        <v>74.1</v>
      </c>
    </row>
    <row r="217" spans="1:6" ht="15">
      <c r="A217" s="1">
        <f aca="true" t="shared" si="12" ref="A217:A234">+A216+1</f>
        <v>207</v>
      </c>
      <c r="B217" s="27">
        <v>242</v>
      </c>
      <c r="C217" s="34">
        <v>5.55</v>
      </c>
      <c r="D217" s="15">
        <f t="shared" si="10"/>
        <v>55.5</v>
      </c>
      <c r="E217" s="8">
        <v>10</v>
      </c>
      <c r="F217" s="14">
        <f t="shared" si="11"/>
        <v>65.5</v>
      </c>
    </row>
    <row r="218" spans="1:6" ht="15">
      <c r="A218" s="1">
        <f t="shared" si="12"/>
        <v>208</v>
      </c>
      <c r="B218" s="27">
        <v>244</v>
      </c>
      <c r="C218" s="34">
        <v>7.82</v>
      </c>
      <c r="D218" s="18">
        <f>+C218*$D$3</f>
        <v>78.2</v>
      </c>
      <c r="E218" s="8">
        <v>10</v>
      </c>
      <c r="F218" s="14">
        <f t="shared" si="11"/>
        <v>88.2</v>
      </c>
    </row>
    <row r="219" spans="1:6" ht="15">
      <c r="A219" s="1">
        <f t="shared" si="12"/>
        <v>209</v>
      </c>
      <c r="B219" s="27" t="s">
        <v>37</v>
      </c>
      <c r="C219" s="34">
        <f>4.02+5.13</f>
        <v>9.149999999999999</v>
      </c>
      <c r="D219" s="15">
        <f t="shared" si="10"/>
        <v>91.49999999999999</v>
      </c>
      <c r="E219" s="8">
        <v>10</v>
      </c>
      <c r="F219" s="14">
        <f t="shared" si="11"/>
        <v>101.49999999999999</v>
      </c>
    </row>
    <row r="220" spans="1:6" ht="15">
      <c r="A220" s="1">
        <f t="shared" si="12"/>
        <v>210</v>
      </c>
      <c r="B220" s="27">
        <v>246</v>
      </c>
      <c r="C220" s="34">
        <v>4</v>
      </c>
      <c r="D220" s="15">
        <f t="shared" si="10"/>
        <v>40</v>
      </c>
      <c r="E220" s="8">
        <v>10</v>
      </c>
      <c r="F220" s="14">
        <f t="shared" si="11"/>
        <v>50</v>
      </c>
    </row>
    <row r="221" spans="1:6" ht="18.75" customHeight="1">
      <c r="A221" s="1">
        <f t="shared" si="12"/>
        <v>211</v>
      </c>
      <c r="B221" s="27">
        <v>247</v>
      </c>
      <c r="C221" s="34">
        <v>6.85</v>
      </c>
      <c r="D221" s="15">
        <f t="shared" si="10"/>
        <v>68.5</v>
      </c>
      <c r="E221" s="8">
        <v>10</v>
      </c>
      <c r="F221" s="14">
        <f t="shared" si="11"/>
        <v>78.5</v>
      </c>
    </row>
    <row r="222" spans="1:6" ht="15">
      <c r="A222" s="1">
        <f t="shared" si="12"/>
        <v>212</v>
      </c>
      <c r="B222" s="27">
        <v>249</v>
      </c>
      <c r="C222" s="34">
        <v>4.38</v>
      </c>
      <c r="D222" s="15">
        <f t="shared" si="10"/>
        <v>43.8</v>
      </c>
      <c r="E222" s="8">
        <v>10</v>
      </c>
      <c r="F222" s="14">
        <f t="shared" si="11"/>
        <v>53.8</v>
      </c>
    </row>
    <row r="223" spans="1:6" ht="15">
      <c r="A223" s="1">
        <f t="shared" si="12"/>
        <v>213</v>
      </c>
      <c r="B223" s="27">
        <v>250</v>
      </c>
      <c r="C223" s="34">
        <v>3.93</v>
      </c>
      <c r="D223" s="15">
        <f t="shared" si="10"/>
        <v>39.300000000000004</v>
      </c>
      <c r="E223" s="8">
        <v>10</v>
      </c>
      <c r="F223" s="14">
        <f t="shared" si="11"/>
        <v>49.300000000000004</v>
      </c>
    </row>
    <row r="224" spans="1:6" ht="15">
      <c r="A224" s="1">
        <f t="shared" si="12"/>
        <v>214</v>
      </c>
      <c r="B224" s="27">
        <v>251</v>
      </c>
      <c r="C224" s="34">
        <v>4.02</v>
      </c>
      <c r="D224" s="15">
        <f t="shared" si="10"/>
        <v>40.199999999999996</v>
      </c>
      <c r="E224" s="8">
        <v>10</v>
      </c>
      <c r="F224" s="14">
        <f t="shared" si="11"/>
        <v>50.199999999999996</v>
      </c>
    </row>
    <row r="225" spans="1:6" ht="15">
      <c r="A225" s="1">
        <f t="shared" si="12"/>
        <v>215</v>
      </c>
      <c r="B225" s="27" t="s">
        <v>10</v>
      </c>
      <c r="C225" s="34">
        <v>13.06</v>
      </c>
      <c r="D225" s="15">
        <f t="shared" si="10"/>
        <v>130.6</v>
      </c>
      <c r="E225" s="8">
        <v>10</v>
      </c>
      <c r="F225" s="14">
        <f t="shared" si="11"/>
        <v>140.6</v>
      </c>
    </row>
    <row r="226" spans="1:6" ht="15">
      <c r="A226" s="2">
        <f t="shared" si="12"/>
        <v>216</v>
      </c>
      <c r="B226" s="27">
        <v>253</v>
      </c>
      <c r="C226" s="34">
        <v>2.94</v>
      </c>
      <c r="D226" s="15">
        <f t="shared" si="10"/>
        <v>29.4</v>
      </c>
      <c r="E226" s="8">
        <v>10</v>
      </c>
      <c r="F226" s="14">
        <f t="shared" si="11"/>
        <v>39.4</v>
      </c>
    </row>
    <row r="227" spans="1:6" ht="15">
      <c r="A227" s="1">
        <f t="shared" si="12"/>
        <v>217</v>
      </c>
      <c r="B227" s="27">
        <v>254</v>
      </c>
      <c r="C227" s="34">
        <v>3.77</v>
      </c>
      <c r="D227" s="15">
        <f t="shared" si="10"/>
        <v>37.7</v>
      </c>
      <c r="E227" s="8">
        <v>10</v>
      </c>
      <c r="F227" s="14">
        <f t="shared" si="11"/>
        <v>47.7</v>
      </c>
    </row>
    <row r="228" spans="1:6" ht="15">
      <c r="A228" s="1">
        <f t="shared" si="12"/>
        <v>218</v>
      </c>
      <c r="B228" s="27">
        <v>255</v>
      </c>
      <c r="C228" s="34">
        <v>6.08</v>
      </c>
      <c r="D228" s="15">
        <f t="shared" si="10"/>
        <v>60.8</v>
      </c>
      <c r="E228" s="8">
        <v>10</v>
      </c>
      <c r="F228" s="14">
        <f t="shared" si="11"/>
        <v>70.8</v>
      </c>
    </row>
    <row r="229" spans="1:6" ht="15">
      <c r="A229" s="1">
        <f t="shared" si="12"/>
        <v>219</v>
      </c>
      <c r="B229" s="27">
        <v>256</v>
      </c>
      <c r="C229" s="34">
        <v>6.5</v>
      </c>
      <c r="D229" s="15">
        <f t="shared" si="10"/>
        <v>65</v>
      </c>
      <c r="E229" s="8">
        <v>10</v>
      </c>
      <c r="F229" s="14">
        <f t="shared" si="11"/>
        <v>75</v>
      </c>
    </row>
    <row r="230" spans="1:6" ht="15">
      <c r="A230" s="1">
        <f t="shared" si="12"/>
        <v>220</v>
      </c>
      <c r="B230" s="27" t="s">
        <v>11</v>
      </c>
      <c r="C230" s="34">
        <f>3.98+2.92</f>
        <v>6.9</v>
      </c>
      <c r="D230" s="15">
        <f t="shared" si="10"/>
        <v>69</v>
      </c>
      <c r="E230" s="8">
        <v>10</v>
      </c>
      <c r="F230" s="14">
        <f t="shared" si="11"/>
        <v>79</v>
      </c>
    </row>
    <row r="231" spans="1:6" ht="15">
      <c r="A231" s="1">
        <f t="shared" si="12"/>
        <v>221</v>
      </c>
      <c r="B231" s="27">
        <v>259</v>
      </c>
      <c r="C231" s="34">
        <v>3.88</v>
      </c>
      <c r="D231" s="15">
        <f t="shared" si="10"/>
        <v>38.8</v>
      </c>
      <c r="E231" s="8">
        <v>10</v>
      </c>
      <c r="F231" s="14">
        <f t="shared" si="11"/>
        <v>48.8</v>
      </c>
    </row>
    <row r="232" spans="1:6" ht="15">
      <c r="A232" s="1">
        <f t="shared" si="12"/>
        <v>222</v>
      </c>
      <c r="B232" s="27">
        <v>260</v>
      </c>
      <c r="C232" s="34">
        <v>6.7</v>
      </c>
      <c r="D232" s="15">
        <f t="shared" si="10"/>
        <v>67</v>
      </c>
      <c r="E232" s="8">
        <v>10</v>
      </c>
      <c r="F232" s="14">
        <f t="shared" si="11"/>
        <v>77</v>
      </c>
    </row>
    <row r="233" spans="1:6" ht="15">
      <c r="A233" s="1">
        <f t="shared" si="12"/>
        <v>223</v>
      </c>
      <c r="B233" s="21">
        <v>261</v>
      </c>
      <c r="C233" s="34">
        <v>4.39</v>
      </c>
      <c r="D233" s="18">
        <f t="shared" si="10"/>
        <v>43.9</v>
      </c>
      <c r="E233" s="8">
        <v>10</v>
      </c>
      <c r="F233" s="14">
        <f t="shared" si="11"/>
        <v>53.9</v>
      </c>
    </row>
    <row r="234" spans="1:6" ht="15">
      <c r="A234" s="1">
        <f t="shared" si="12"/>
        <v>224</v>
      </c>
      <c r="B234" s="22">
        <v>262</v>
      </c>
      <c r="C234" s="34">
        <v>4.26</v>
      </c>
      <c r="D234" s="15">
        <f t="shared" si="10"/>
        <v>42.599999999999994</v>
      </c>
      <c r="E234" s="8">
        <v>10</v>
      </c>
      <c r="F234" s="14">
        <f t="shared" si="11"/>
        <v>52.599999999999994</v>
      </c>
    </row>
    <row r="235" spans="1:6" ht="15">
      <c r="A235" s="1">
        <f>+A234+1</f>
        <v>225</v>
      </c>
      <c r="B235" s="27">
        <v>263</v>
      </c>
      <c r="C235" s="34">
        <v>4.04</v>
      </c>
      <c r="D235" s="15">
        <f t="shared" si="10"/>
        <v>40.4</v>
      </c>
      <c r="E235" s="8">
        <v>10</v>
      </c>
      <c r="F235" s="14">
        <f t="shared" si="11"/>
        <v>50.4</v>
      </c>
    </row>
    <row r="236" spans="1:6" ht="15">
      <c r="A236" s="1">
        <v>227</v>
      </c>
      <c r="B236" s="27">
        <v>265</v>
      </c>
      <c r="C236" s="34">
        <v>5.53</v>
      </c>
      <c r="D236" s="15">
        <f t="shared" si="10"/>
        <v>55.300000000000004</v>
      </c>
      <c r="E236" s="8">
        <v>10</v>
      </c>
      <c r="F236" s="14">
        <f t="shared" si="11"/>
        <v>65.30000000000001</v>
      </c>
    </row>
    <row r="237" spans="1:6" ht="15">
      <c r="A237" s="1">
        <f aca="true" t="shared" si="13" ref="A237:A296">+A236+1</f>
        <v>228</v>
      </c>
      <c r="B237" s="21" t="s">
        <v>27</v>
      </c>
      <c r="C237" s="34">
        <v>4.05</v>
      </c>
      <c r="D237" s="15">
        <f t="shared" si="10"/>
        <v>40.5</v>
      </c>
      <c r="E237" s="8">
        <v>10</v>
      </c>
      <c r="F237" s="14">
        <f t="shared" si="11"/>
        <v>50.5</v>
      </c>
    </row>
    <row r="238" spans="1:6" ht="15">
      <c r="A238" s="1">
        <f t="shared" si="13"/>
        <v>229</v>
      </c>
      <c r="B238" s="27" t="s">
        <v>26</v>
      </c>
      <c r="C238" s="34">
        <f>5.49+6.04</f>
        <v>11.530000000000001</v>
      </c>
      <c r="D238" s="15">
        <f t="shared" si="10"/>
        <v>115.30000000000001</v>
      </c>
      <c r="E238" s="8">
        <v>10</v>
      </c>
      <c r="F238" s="14">
        <f t="shared" si="11"/>
        <v>125.30000000000001</v>
      </c>
    </row>
    <row r="239" spans="1:6" ht="15">
      <c r="A239" s="1">
        <f t="shared" si="13"/>
        <v>230</v>
      </c>
      <c r="B239" s="27">
        <v>268</v>
      </c>
      <c r="C239" s="34">
        <v>5.88</v>
      </c>
      <c r="D239" s="15">
        <f t="shared" si="10"/>
        <v>58.8</v>
      </c>
      <c r="E239" s="8">
        <v>10</v>
      </c>
      <c r="F239" s="14">
        <f t="shared" si="11"/>
        <v>68.8</v>
      </c>
    </row>
    <row r="240" spans="1:6" ht="15">
      <c r="A240" s="1">
        <f t="shared" si="13"/>
        <v>231</v>
      </c>
      <c r="B240" s="27">
        <v>269</v>
      </c>
      <c r="C240" s="34">
        <v>3.64</v>
      </c>
      <c r="D240" s="15">
        <f t="shared" si="10"/>
        <v>36.4</v>
      </c>
      <c r="E240" s="8">
        <v>10</v>
      </c>
      <c r="F240" s="14">
        <f t="shared" si="11"/>
        <v>46.4</v>
      </c>
    </row>
    <row r="241" spans="1:6" ht="15">
      <c r="A241" s="1">
        <f t="shared" si="13"/>
        <v>232</v>
      </c>
      <c r="B241" s="27">
        <v>270</v>
      </c>
      <c r="C241" s="34">
        <v>4.04</v>
      </c>
      <c r="D241" s="15">
        <f t="shared" si="10"/>
        <v>40.4</v>
      </c>
      <c r="E241" s="8">
        <v>10</v>
      </c>
      <c r="F241" s="14">
        <f t="shared" si="11"/>
        <v>50.4</v>
      </c>
    </row>
    <row r="242" spans="1:6" ht="15">
      <c r="A242" s="1">
        <f t="shared" si="13"/>
        <v>233</v>
      </c>
      <c r="B242" s="27">
        <v>271</v>
      </c>
      <c r="C242" s="34">
        <v>4.39</v>
      </c>
      <c r="D242" s="15">
        <f t="shared" si="10"/>
        <v>43.9</v>
      </c>
      <c r="E242" s="8">
        <v>10</v>
      </c>
      <c r="F242" s="14">
        <f t="shared" si="11"/>
        <v>53.9</v>
      </c>
    </row>
    <row r="243" spans="1:6" ht="15">
      <c r="A243" s="1">
        <f t="shared" si="13"/>
        <v>234</v>
      </c>
      <c r="B243" s="27">
        <v>272</v>
      </c>
      <c r="C243" s="34">
        <v>4.34</v>
      </c>
      <c r="D243" s="15">
        <f t="shared" si="10"/>
        <v>43.4</v>
      </c>
      <c r="E243" s="8">
        <v>10</v>
      </c>
      <c r="F243" s="14">
        <f t="shared" si="11"/>
        <v>53.4</v>
      </c>
    </row>
    <row r="244" spans="1:6" ht="15">
      <c r="A244" s="1">
        <f t="shared" si="13"/>
        <v>235</v>
      </c>
      <c r="B244" s="27">
        <v>273</v>
      </c>
      <c r="C244" s="34">
        <v>3.81</v>
      </c>
      <c r="D244" s="15">
        <f t="shared" si="10"/>
        <v>38.1</v>
      </c>
      <c r="E244" s="8">
        <v>10</v>
      </c>
      <c r="F244" s="14">
        <f t="shared" si="11"/>
        <v>48.1</v>
      </c>
    </row>
    <row r="245" spans="1:6" ht="15">
      <c r="A245" s="1">
        <f t="shared" si="13"/>
        <v>236</v>
      </c>
      <c r="B245" s="27">
        <v>274</v>
      </c>
      <c r="C245" s="34">
        <v>4.01</v>
      </c>
      <c r="D245" s="15">
        <f t="shared" si="10"/>
        <v>40.099999999999994</v>
      </c>
      <c r="E245" s="8">
        <v>10</v>
      </c>
      <c r="F245" s="14">
        <f t="shared" si="11"/>
        <v>50.099999999999994</v>
      </c>
    </row>
    <row r="246" spans="1:6" ht="15">
      <c r="A246" s="1">
        <f t="shared" si="13"/>
        <v>237</v>
      </c>
      <c r="B246" s="27">
        <v>275</v>
      </c>
      <c r="C246" s="34">
        <v>4.3</v>
      </c>
      <c r="D246" s="15">
        <f t="shared" si="10"/>
        <v>43</v>
      </c>
      <c r="E246" s="8">
        <v>10</v>
      </c>
      <c r="F246" s="14">
        <f t="shared" si="11"/>
        <v>53</v>
      </c>
    </row>
    <row r="247" spans="1:6" ht="18" customHeight="1">
      <c r="A247" s="1">
        <f t="shared" si="13"/>
        <v>238</v>
      </c>
      <c r="B247" s="43" t="s">
        <v>44</v>
      </c>
      <c r="C247" s="34">
        <f>24.32+3.99</f>
        <v>28.310000000000002</v>
      </c>
      <c r="D247" s="15">
        <f t="shared" si="10"/>
        <v>283.1</v>
      </c>
      <c r="E247" s="8">
        <v>10</v>
      </c>
      <c r="F247" s="14">
        <f t="shared" si="11"/>
        <v>293.1</v>
      </c>
    </row>
    <row r="248" spans="1:6" ht="15">
      <c r="A248" s="1">
        <f t="shared" si="13"/>
        <v>239</v>
      </c>
      <c r="B248" s="27" t="s">
        <v>12</v>
      </c>
      <c r="C248" s="34">
        <v>8.17</v>
      </c>
      <c r="D248" s="15">
        <f t="shared" si="10"/>
        <v>81.7</v>
      </c>
      <c r="E248" s="8">
        <v>10</v>
      </c>
      <c r="F248" s="14">
        <f t="shared" si="11"/>
        <v>91.7</v>
      </c>
    </row>
    <row r="249" spans="1:6" ht="15">
      <c r="A249" s="1">
        <v>240</v>
      </c>
      <c r="B249" s="27">
        <v>282</v>
      </c>
      <c r="C249" s="34">
        <v>4.77</v>
      </c>
      <c r="D249" s="15">
        <f t="shared" si="10"/>
        <v>47.699999999999996</v>
      </c>
      <c r="E249" s="8">
        <v>10</v>
      </c>
      <c r="F249" s="14">
        <f t="shared" si="11"/>
        <v>57.699999999999996</v>
      </c>
    </row>
    <row r="250" spans="1:6" ht="15">
      <c r="A250" s="1">
        <f t="shared" si="13"/>
        <v>241</v>
      </c>
      <c r="B250" s="27">
        <v>283</v>
      </c>
      <c r="C250" s="34">
        <v>3.97</v>
      </c>
      <c r="D250" s="15">
        <f t="shared" si="10"/>
        <v>39.7</v>
      </c>
      <c r="E250" s="8">
        <v>10</v>
      </c>
      <c r="F250" s="14">
        <f t="shared" si="11"/>
        <v>49.7</v>
      </c>
    </row>
    <row r="251" spans="1:6" ht="15">
      <c r="A251" s="1">
        <f t="shared" si="13"/>
        <v>242</v>
      </c>
      <c r="B251" s="27">
        <v>284</v>
      </c>
      <c r="C251" s="34">
        <v>4.13</v>
      </c>
      <c r="D251" s="15">
        <f t="shared" si="10"/>
        <v>41.3</v>
      </c>
      <c r="E251" s="8">
        <v>10</v>
      </c>
      <c r="F251" s="14">
        <f t="shared" si="11"/>
        <v>51.3</v>
      </c>
    </row>
    <row r="252" spans="1:6" ht="15">
      <c r="A252" s="1">
        <f>+A251+1</f>
        <v>243</v>
      </c>
      <c r="B252" s="27">
        <v>286</v>
      </c>
      <c r="C252" s="34">
        <v>2.15</v>
      </c>
      <c r="D252" s="15">
        <f t="shared" si="10"/>
        <v>21.5</v>
      </c>
      <c r="E252" s="8">
        <v>10</v>
      </c>
      <c r="F252" s="14">
        <f t="shared" si="11"/>
        <v>31.5</v>
      </c>
    </row>
    <row r="253" spans="1:6" ht="15">
      <c r="A253" s="1">
        <f t="shared" si="13"/>
        <v>244</v>
      </c>
      <c r="B253" s="27">
        <v>287</v>
      </c>
      <c r="C253" s="34">
        <v>4.25</v>
      </c>
      <c r="D253" s="15">
        <f t="shared" si="10"/>
        <v>42.5</v>
      </c>
      <c r="E253" s="8">
        <v>10</v>
      </c>
      <c r="F253" s="14">
        <f t="shared" si="11"/>
        <v>52.5</v>
      </c>
    </row>
    <row r="254" spans="1:6" ht="15">
      <c r="A254" s="1">
        <f t="shared" si="13"/>
        <v>245</v>
      </c>
      <c r="B254" s="27">
        <v>288</v>
      </c>
      <c r="C254" s="34">
        <v>4.12</v>
      </c>
      <c r="D254" s="15">
        <f t="shared" si="10"/>
        <v>41.2</v>
      </c>
      <c r="E254" s="8">
        <v>10</v>
      </c>
      <c r="F254" s="14">
        <f t="shared" si="11"/>
        <v>51.2</v>
      </c>
    </row>
    <row r="255" spans="1:6" ht="15">
      <c r="A255" s="1">
        <f t="shared" si="13"/>
        <v>246</v>
      </c>
      <c r="B255" s="27">
        <v>289</v>
      </c>
      <c r="C255" s="34">
        <v>4.16</v>
      </c>
      <c r="D255" s="15">
        <f t="shared" si="10"/>
        <v>41.6</v>
      </c>
      <c r="E255" s="8">
        <v>10</v>
      </c>
      <c r="F255" s="14">
        <f t="shared" si="11"/>
        <v>51.6</v>
      </c>
    </row>
    <row r="256" spans="1:6" ht="15">
      <c r="A256" s="1">
        <f t="shared" si="13"/>
        <v>247</v>
      </c>
      <c r="B256" s="27">
        <v>290</v>
      </c>
      <c r="C256" s="34">
        <v>4.2</v>
      </c>
      <c r="D256" s="15">
        <f t="shared" si="10"/>
        <v>42</v>
      </c>
      <c r="E256" s="8">
        <v>10</v>
      </c>
      <c r="F256" s="14">
        <f t="shared" si="11"/>
        <v>52</v>
      </c>
    </row>
    <row r="257" spans="1:6" ht="15">
      <c r="A257" s="1">
        <f t="shared" si="13"/>
        <v>248</v>
      </c>
      <c r="B257" s="27">
        <v>291</v>
      </c>
      <c r="C257" s="34">
        <v>4.43</v>
      </c>
      <c r="D257" s="15">
        <f t="shared" si="10"/>
        <v>44.3</v>
      </c>
      <c r="E257" s="8">
        <v>10</v>
      </c>
      <c r="F257" s="14">
        <f t="shared" si="11"/>
        <v>54.3</v>
      </c>
    </row>
    <row r="258" spans="1:6" ht="15">
      <c r="A258" s="1">
        <f t="shared" si="13"/>
        <v>249</v>
      </c>
      <c r="B258" s="27">
        <v>292</v>
      </c>
      <c r="C258" s="34">
        <v>3.9</v>
      </c>
      <c r="D258" s="15">
        <f aca="true" t="shared" si="14" ref="D258:D321">+C258*$D$3</f>
        <v>39</v>
      </c>
      <c r="E258" s="8">
        <v>10</v>
      </c>
      <c r="F258" s="14">
        <f t="shared" si="11"/>
        <v>49</v>
      </c>
    </row>
    <row r="259" spans="1:6" ht="15">
      <c r="A259" s="1">
        <f t="shared" si="13"/>
        <v>250</v>
      </c>
      <c r="B259" s="27">
        <v>293</v>
      </c>
      <c r="C259" s="34">
        <v>3.6</v>
      </c>
      <c r="D259" s="15">
        <f t="shared" si="14"/>
        <v>36</v>
      </c>
      <c r="E259" s="8">
        <v>10</v>
      </c>
      <c r="F259" s="14">
        <f t="shared" si="11"/>
        <v>46</v>
      </c>
    </row>
    <row r="260" spans="1:6" ht="15">
      <c r="A260" s="1">
        <f t="shared" si="13"/>
        <v>251</v>
      </c>
      <c r="B260" s="27">
        <v>294</v>
      </c>
      <c r="C260" s="34">
        <v>3.89</v>
      </c>
      <c r="D260" s="15">
        <f t="shared" si="14"/>
        <v>38.9</v>
      </c>
      <c r="E260" s="8">
        <v>10</v>
      </c>
      <c r="F260" s="14">
        <f aca="true" t="shared" si="15" ref="F260:F299">+D260+E260</f>
        <v>48.9</v>
      </c>
    </row>
    <row r="261" spans="1:6" ht="15">
      <c r="A261" s="1">
        <f t="shared" si="13"/>
        <v>252</v>
      </c>
      <c r="B261" s="27">
        <v>295</v>
      </c>
      <c r="C261" s="34">
        <v>4.29</v>
      </c>
      <c r="D261" s="15">
        <f t="shared" si="14"/>
        <v>42.9</v>
      </c>
      <c r="E261" s="8">
        <v>10</v>
      </c>
      <c r="F261" s="14">
        <f t="shared" si="15"/>
        <v>52.9</v>
      </c>
    </row>
    <row r="262" spans="1:6" ht="15">
      <c r="A262" s="1">
        <f t="shared" si="13"/>
        <v>253</v>
      </c>
      <c r="B262" s="27">
        <v>296</v>
      </c>
      <c r="C262" s="34">
        <v>4.23</v>
      </c>
      <c r="D262" s="15">
        <f t="shared" si="14"/>
        <v>42.300000000000004</v>
      </c>
      <c r="E262" s="8">
        <v>10</v>
      </c>
      <c r="F262" s="14">
        <f t="shared" si="15"/>
        <v>52.300000000000004</v>
      </c>
    </row>
    <row r="263" spans="1:6" ht="15">
      <c r="A263" s="1">
        <f t="shared" si="13"/>
        <v>254</v>
      </c>
      <c r="B263" s="27">
        <v>297</v>
      </c>
      <c r="C263" s="34">
        <v>4.17</v>
      </c>
      <c r="D263" s="15">
        <f t="shared" si="14"/>
        <v>41.7</v>
      </c>
      <c r="E263" s="8">
        <v>10</v>
      </c>
      <c r="F263" s="14">
        <f t="shared" si="15"/>
        <v>51.7</v>
      </c>
    </row>
    <row r="264" spans="1:6" ht="15">
      <c r="A264" s="1">
        <f t="shared" si="13"/>
        <v>255</v>
      </c>
      <c r="B264" s="27">
        <v>298</v>
      </c>
      <c r="C264" s="34">
        <v>4.16</v>
      </c>
      <c r="D264" s="15">
        <f t="shared" si="14"/>
        <v>41.6</v>
      </c>
      <c r="E264" s="8">
        <v>10</v>
      </c>
      <c r="F264" s="14">
        <f t="shared" si="15"/>
        <v>51.6</v>
      </c>
    </row>
    <row r="265" spans="1:6" ht="15">
      <c r="A265" s="1">
        <f t="shared" si="13"/>
        <v>256</v>
      </c>
      <c r="B265" s="27">
        <v>299</v>
      </c>
      <c r="C265" s="34">
        <v>3.28</v>
      </c>
      <c r="D265" s="15">
        <f t="shared" si="14"/>
        <v>32.8</v>
      </c>
      <c r="E265" s="8">
        <v>10</v>
      </c>
      <c r="F265" s="14">
        <f t="shared" si="15"/>
        <v>42.8</v>
      </c>
    </row>
    <row r="266" spans="1:6" ht="15">
      <c r="A266" s="1">
        <f t="shared" si="13"/>
        <v>257</v>
      </c>
      <c r="B266" s="27">
        <v>300</v>
      </c>
      <c r="C266" s="34">
        <v>3.58</v>
      </c>
      <c r="D266" s="15">
        <f t="shared" si="14"/>
        <v>35.8</v>
      </c>
      <c r="E266" s="8">
        <v>10</v>
      </c>
      <c r="F266" s="14">
        <f t="shared" si="15"/>
        <v>45.8</v>
      </c>
    </row>
    <row r="267" spans="1:6" ht="15">
      <c r="A267" s="1">
        <f t="shared" si="13"/>
        <v>258</v>
      </c>
      <c r="B267" s="27">
        <v>301</v>
      </c>
      <c r="C267" s="34">
        <v>3.78</v>
      </c>
      <c r="D267" s="15">
        <f t="shared" si="14"/>
        <v>37.8</v>
      </c>
      <c r="E267" s="8">
        <v>10</v>
      </c>
      <c r="F267" s="14">
        <f t="shared" si="15"/>
        <v>47.8</v>
      </c>
    </row>
    <row r="268" spans="1:6" ht="15">
      <c r="A268" s="1">
        <f t="shared" si="13"/>
        <v>259</v>
      </c>
      <c r="B268" s="27" t="s">
        <v>39</v>
      </c>
      <c r="C268" s="34">
        <v>7.18</v>
      </c>
      <c r="D268" s="15">
        <f t="shared" si="14"/>
        <v>71.8</v>
      </c>
      <c r="E268" s="8">
        <v>10</v>
      </c>
      <c r="F268" s="14">
        <f t="shared" si="15"/>
        <v>81.8</v>
      </c>
    </row>
    <row r="269" spans="1:6" ht="15">
      <c r="A269" s="1">
        <f t="shared" si="13"/>
        <v>260</v>
      </c>
      <c r="B269" s="27">
        <v>304</v>
      </c>
      <c r="C269" s="34">
        <v>3.78</v>
      </c>
      <c r="D269" s="15">
        <f t="shared" si="14"/>
        <v>37.8</v>
      </c>
      <c r="E269" s="8">
        <v>10</v>
      </c>
      <c r="F269" s="14">
        <f t="shared" si="15"/>
        <v>47.8</v>
      </c>
    </row>
    <row r="270" spans="1:6" ht="15">
      <c r="A270" s="1">
        <f t="shared" si="13"/>
        <v>261</v>
      </c>
      <c r="B270" s="27">
        <v>305</v>
      </c>
      <c r="C270" s="34">
        <v>3.85</v>
      </c>
      <c r="D270" s="15">
        <f t="shared" si="14"/>
        <v>38.5</v>
      </c>
      <c r="E270" s="8">
        <v>10</v>
      </c>
      <c r="F270" s="14">
        <f t="shared" si="15"/>
        <v>48.5</v>
      </c>
    </row>
    <row r="271" spans="1:6" ht="15">
      <c r="A271" s="1">
        <f t="shared" si="13"/>
        <v>262</v>
      </c>
      <c r="B271" s="27">
        <v>306</v>
      </c>
      <c r="C271" s="34">
        <v>5.32</v>
      </c>
      <c r="D271" s="15">
        <f t="shared" si="14"/>
        <v>53.2</v>
      </c>
      <c r="E271" s="8">
        <v>10</v>
      </c>
      <c r="F271" s="14">
        <f t="shared" si="15"/>
        <v>63.2</v>
      </c>
    </row>
    <row r="272" spans="1:6" ht="15">
      <c r="A272" s="1">
        <f t="shared" si="13"/>
        <v>263</v>
      </c>
      <c r="B272" s="27">
        <v>307</v>
      </c>
      <c r="C272" s="34">
        <v>4.09</v>
      </c>
      <c r="D272" s="15">
        <f t="shared" si="14"/>
        <v>40.9</v>
      </c>
      <c r="E272" s="8">
        <v>10</v>
      </c>
      <c r="F272" s="14">
        <f t="shared" si="15"/>
        <v>50.9</v>
      </c>
    </row>
    <row r="273" spans="1:6" ht="15">
      <c r="A273" s="1">
        <f t="shared" si="13"/>
        <v>264</v>
      </c>
      <c r="B273" s="27">
        <v>308</v>
      </c>
      <c r="C273" s="34">
        <v>4.19</v>
      </c>
      <c r="D273" s="15">
        <f t="shared" si="14"/>
        <v>41.900000000000006</v>
      </c>
      <c r="E273" s="8">
        <v>10</v>
      </c>
      <c r="F273" s="14">
        <f t="shared" si="15"/>
        <v>51.900000000000006</v>
      </c>
    </row>
    <row r="274" spans="1:6" ht="15">
      <c r="A274" s="1">
        <f t="shared" si="13"/>
        <v>265</v>
      </c>
      <c r="B274" s="27">
        <v>309</v>
      </c>
      <c r="C274" s="34">
        <v>5.13</v>
      </c>
      <c r="D274" s="15">
        <f t="shared" si="14"/>
        <v>51.3</v>
      </c>
      <c r="E274" s="8">
        <v>10</v>
      </c>
      <c r="F274" s="14">
        <f t="shared" si="15"/>
        <v>61.3</v>
      </c>
    </row>
    <row r="275" spans="1:6" ht="15">
      <c r="A275" s="1">
        <f t="shared" si="13"/>
        <v>266</v>
      </c>
      <c r="B275" s="27">
        <v>310</v>
      </c>
      <c r="C275" s="34">
        <v>4.28</v>
      </c>
      <c r="D275" s="15">
        <f t="shared" si="14"/>
        <v>42.800000000000004</v>
      </c>
      <c r="E275" s="8">
        <v>10</v>
      </c>
      <c r="F275" s="14">
        <f t="shared" si="15"/>
        <v>52.800000000000004</v>
      </c>
    </row>
    <row r="276" spans="1:6" ht="15">
      <c r="A276" s="1">
        <f t="shared" si="13"/>
        <v>267</v>
      </c>
      <c r="B276" s="27">
        <v>311</v>
      </c>
      <c r="C276" s="34">
        <v>4.22</v>
      </c>
      <c r="D276" s="15">
        <f t="shared" si="14"/>
        <v>42.199999999999996</v>
      </c>
      <c r="E276" s="8">
        <v>10</v>
      </c>
      <c r="F276" s="14">
        <f t="shared" si="15"/>
        <v>52.199999999999996</v>
      </c>
    </row>
    <row r="277" spans="1:6" ht="15">
      <c r="A277" s="1">
        <f t="shared" si="13"/>
        <v>268</v>
      </c>
      <c r="B277" s="27">
        <v>312</v>
      </c>
      <c r="C277" s="34">
        <v>4.5</v>
      </c>
      <c r="D277" s="15">
        <f t="shared" si="14"/>
        <v>45</v>
      </c>
      <c r="E277" s="8">
        <v>10</v>
      </c>
      <c r="F277" s="14">
        <f t="shared" si="15"/>
        <v>55</v>
      </c>
    </row>
    <row r="278" spans="1:6" ht="15">
      <c r="A278" s="1">
        <f t="shared" si="13"/>
        <v>269</v>
      </c>
      <c r="B278" s="27">
        <v>313</v>
      </c>
      <c r="C278" s="34">
        <v>4.32</v>
      </c>
      <c r="D278" s="15">
        <f t="shared" si="14"/>
        <v>43.2</v>
      </c>
      <c r="E278" s="8">
        <v>10</v>
      </c>
      <c r="F278" s="14">
        <f t="shared" si="15"/>
        <v>53.2</v>
      </c>
    </row>
    <row r="279" spans="1:6" ht="15">
      <c r="A279" s="1">
        <f t="shared" si="13"/>
        <v>270</v>
      </c>
      <c r="B279" s="27">
        <v>314</v>
      </c>
      <c r="C279" s="34">
        <v>3.98</v>
      </c>
      <c r="D279" s="15">
        <f t="shared" si="14"/>
        <v>39.8</v>
      </c>
      <c r="E279" s="8">
        <v>10</v>
      </c>
      <c r="F279" s="14">
        <f t="shared" si="15"/>
        <v>49.8</v>
      </c>
    </row>
    <row r="280" spans="1:6" ht="15">
      <c r="A280" s="1">
        <f t="shared" si="13"/>
        <v>271</v>
      </c>
      <c r="B280" s="27">
        <v>315</v>
      </c>
      <c r="C280" s="34">
        <v>4.55</v>
      </c>
      <c r="D280" s="15">
        <f t="shared" si="14"/>
        <v>45.5</v>
      </c>
      <c r="E280" s="8">
        <v>10</v>
      </c>
      <c r="F280" s="14">
        <f t="shared" si="15"/>
        <v>55.5</v>
      </c>
    </row>
    <row r="281" spans="1:6" ht="15">
      <c r="A281" s="1">
        <f t="shared" si="13"/>
        <v>272</v>
      </c>
      <c r="B281" s="27">
        <v>316</v>
      </c>
      <c r="C281" s="34">
        <v>4.05</v>
      </c>
      <c r="D281" s="15">
        <f t="shared" si="14"/>
        <v>40.5</v>
      </c>
      <c r="E281" s="8">
        <v>10</v>
      </c>
      <c r="F281" s="14">
        <f t="shared" si="15"/>
        <v>50.5</v>
      </c>
    </row>
    <row r="282" spans="1:6" ht="15">
      <c r="A282" s="1">
        <f t="shared" si="13"/>
        <v>273</v>
      </c>
      <c r="B282" s="27">
        <v>317</v>
      </c>
      <c r="C282" s="34">
        <v>4.19</v>
      </c>
      <c r="D282" s="15">
        <f t="shared" si="14"/>
        <v>41.900000000000006</v>
      </c>
      <c r="E282" s="8">
        <v>10</v>
      </c>
      <c r="F282" s="14">
        <f t="shared" si="15"/>
        <v>51.900000000000006</v>
      </c>
    </row>
    <row r="283" spans="1:6" ht="15">
      <c r="A283" s="1">
        <f t="shared" si="13"/>
        <v>274</v>
      </c>
      <c r="B283" s="27">
        <v>318</v>
      </c>
      <c r="C283" s="34">
        <v>4.89</v>
      </c>
      <c r="D283" s="15">
        <f t="shared" si="14"/>
        <v>48.9</v>
      </c>
      <c r="E283" s="8">
        <v>10</v>
      </c>
      <c r="F283" s="14">
        <f t="shared" si="15"/>
        <v>58.9</v>
      </c>
    </row>
    <row r="284" spans="1:6" ht="15">
      <c r="A284" s="1">
        <f t="shared" si="13"/>
        <v>275</v>
      </c>
      <c r="B284" s="27">
        <v>319</v>
      </c>
      <c r="C284" s="34">
        <v>4.82</v>
      </c>
      <c r="D284" s="15">
        <f t="shared" si="14"/>
        <v>48.2</v>
      </c>
      <c r="E284" s="8">
        <v>10</v>
      </c>
      <c r="F284" s="14">
        <f t="shared" si="15"/>
        <v>58.2</v>
      </c>
    </row>
    <row r="285" spans="1:6" ht="15">
      <c r="A285" s="1">
        <f t="shared" si="13"/>
        <v>276</v>
      </c>
      <c r="B285" s="27">
        <v>320</v>
      </c>
      <c r="C285" s="34">
        <v>4.6</v>
      </c>
      <c r="D285" s="15">
        <f t="shared" si="14"/>
        <v>46</v>
      </c>
      <c r="E285" s="8">
        <v>10</v>
      </c>
      <c r="F285" s="14">
        <f t="shared" si="15"/>
        <v>56</v>
      </c>
    </row>
    <row r="286" spans="1:6" ht="15">
      <c r="A286" s="1">
        <f>+A285+1</f>
        <v>277</v>
      </c>
      <c r="B286" s="27">
        <v>321</v>
      </c>
      <c r="C286" s="34">
        <v>5.06</v>
      </c>
      <c r="D286" s="15">
        <f t="shared" si="14"/>
        <v>50.599999999999994</v>
      </c>
      <c r="E286" s="8">
        <v>10</v>
      </c>
      <c r="F286" s="14">
        <f t="shared" si="15"/>
        <v>60.599999999999994</v>
      </c>
    </row>
    <row r="287" spans="1:6" ht="15">
      <c r="A287" s="1">
        <f t="shared" si="13"/>
        <v>278</v>
      </c>
      <c r="B287" s="27">
        <v>322</v>
      </c>
      <c r="C287" s="34">
        <v>6.45</v>
      </c>
      <c r="D287" s="15">
        <f t="shared" si="14"/>
        <v>64.5</v>
      </c>
      <c r="E287" s="8">
        <v>10</v>
      </c>
      <c r="F287" s="14">
        <f t="shared" si="15"/>
        <v>74.5</v>
      </c>
    </row>
    <row r="288" spans="1:6" ht="15">
      <c r="A288" s="1">
        <f t="shared" si="13"/>
        <v>279</v>
      </c>
      <c r="B288" s="27">
        <v>323</v>
      </c>
      <c r="C288" s="34">
        <v>7.06</v>
      </c>
      <c r="D288" s="15">
        <f t="shared" si="14"/>
        <v>70.6</v>
      </c>
      <c r="E288" s="8">
        <v>10</v>
      </c>
      <c r="F288" s="14">
        <f t="shared" si="15"/>
        <v>80.6</v>
      </c>
    </row>
    <row r="289" spans="1:6" ht="15">
      <c r="A289" s="1">
        <f t="shared" si="13"/>
        <v>280</v>
      </c>
      <c r="B289" s="27">
        <v>324</v>
      </c>
      <c r="C289" s="34">
        <v>4.8</v>
      </c>
      <c r="D289" s="15">
        <f t="shared" si="14"/>
        <v>48</v>
      </c>
      <c r="E289" s="8">
        <v>10</v>
      </c>
      <c r="F289" s="14">
        <f t="shared" si="15"/>
        <v>58</v>
      </c>
    </row>
    <row r="290" spans="1:6" ht="15">
      <c r="A290" s="1">
        <f t="shared" si="13"/>
        <v>281</v>
      </c>
      <c r="B290" s="27">
        <v>325</v>
      </c>
      <c r="C290" s="34">
        <v>4.82</v>
      </c>
      <c r="D290" s="15">
        <f t="shared" si="14"/>
        <v>48.2</v>
      </c>
      <c r="E290" s="8">
        <v>10</v>
      </c>
      <c r="F290" s="14">
        <f t="shared" si="15"/>
        <v>58.2</v>
      </c>
    </row>
    <row r="291" spans="1:6" ht="15">
      <c r="A291" s="1">
        <f t="shared" si="13"/>
        <v>282</v>
      </c>
      <c r="B291" s="27">
        <v>326</v>
      </c>
      <c r="C291" s="34">
        <v>4.96</v>
      </c>
      <c r="D291" s="15">
        <f t="shared" si="14"/>
        <v>49.6</v>
      </c>
      <c r="E291" s="8">
        <v>10</v>
      </c>
      <c r="F291" s="14">
        <f t="shared" si="15"/>
        <v>59.6</v>
      </c>
    </row>
    <row r="292" spans="1:6" ht="15">
      <c r="A292" s="1">
        <f t="shared" si="13"/>
        <v>283</v>
      </c>
      <c r="B292" s="27">
        <v>327</v>
      </c>
      <c r="C292" s="34">
        <v>4.56</v>
      </c>
      <c r="D292" s="15">
        <f t="shared" si="14"/>
        <v>45.599999999999994</v>
      </c>
      <c r="E292" s="8">
        <v>10</v>
      </c>
      <c r="F292" s="14">
        <f t="shared" si="15"/>
        <v>55.599999999999994</v>
      </c>
    </row>
    <row r="293" spans="1:6" ht="15">
      <c r="A293" s="1">
        <f t="shared" si="13"/>
        <v>284</v>
      </c>
      <c r="B293" s="27">
        <v>328</v>
      </c>
      <c r="C293" s="34">
        <v>5.68</v>
      </c>
      <c r="D293" s="15">
        <f t="shared" si="14"/>
        <v>56.8</v>
      </c>
      <c r="E293" s="8">
        <v>10</v>
      </c>
      <c r="F293" s="14">
        <f t="shared" si="15"/>
        <v>66.8</v>
      </c>
    </row>
    <row r="294" spans="1:6" ht="15">
      <c r="A294" s="1">
        <f t="shared" si="13"/>
        <v>285</v>
      </c>
      <c r="B294" s="27">
        <v>329</v>
      </c>
      <c r="C294" s="34">
        <v>5.41</v>
      </c>
      <c r="D294" s="15">
        <f t="shared" si="14"/>
        <v>54.1</v>
      </c>
      <c r="E294" s="8">
        <v>10</v>
      </c>
      <c r="F294" s="14">
        <f t="shared" si="15"/>
        <v>64.1</v>
      </c>
    </row>
    <row r="295" spans="1:6" ht="15">
      <c r="A295" s="9">
        <f t="shared" si="13"/>
        <v>286</v>
      </c>
      <c r="B295" s="27">
        <v>330</v>
      </c>
      <c r="C295" s="34">
        <v>4.91</v>
      </c>
      <c r="D295" s="15">
        <f t="shared" si="14"/>
        <v>49.1</v>
      </c>
      <c r="E295" s="8">
        <v>10</v>
      </c>
      <c r="F295" s="14">
        <f t="shared" si="15"/>
        <v>59.1</v>
      </c>
    </row>
    <row r="296" spans="1:6" ht="15">
      <c r="A296" s="1">
        <f t="shared" si="13"/>
        <v>287</v>
      </c>
      <c r="B296" s="27">
        <v>331</v>
      </c>
      <c r="C296" s="34">
        <v>5.92</v>
      </c>
      <c r="D296" s="15">
        <f t="shared" si="14"/>
        <v>59.2</v>
      </c>
      <c r="E296" s="8">
        <v>10</v>
      </c>
      <c r="F296" s="14">
        <f t="shared" si="15"/>
        <v>69.2</v>
      </c>
    </row>
    <row r="297" spans="1:6" ht="15">
      <c r="A297" s="1">
        <f aca="true" t="shared" si="16" ref="A297:A309">+A296+1</f>
        <v>288</v>
      </c>
      <c r="B297" s="27">
        <v>332</v>
      </c>
      <c r="C297" s="34">
        <v>5.59</v>
      </c>
      <c r="D297" s="15">
        <f t="shared" si="14"/>
        <v>55.9</v>
      </c>
      <c r="E297" s="8">
        <v>10</v>
      </c>
      <c r="F297" s="14">
        <f t="shared" si="15"/>
        <v>65.9</v>
      </c>
    </row>
    <row r="298" spans="1:6" ht="15">
      <c r="A298" s="1">
        <f t="shared" si="16"/>
        <v>289</v>
      </c>
      <c r="B298" s="27">
        <v>333</v>
      </c>
      <c r="C298" s="34">
        <v>5.87</v>
      </c>
      <c r="D298" s="15">
        <f t="shared" si="14"/>
        <v>58.7</v>
      </c>
      <c r="E298" s="8">
        <v>10</v>
      </c>
      <c r="F298" s="14">
        <f t="shared" si="15"/>
        <v>68.7</v>
      </c>
    </row>
    <row r="299" spans="1:6" ht="15">
      <c r="A299" s="1">
        <f t="shared" si="16"/>
        <v>290</v>
      </c>
      <c r="B299" s="27">
        <v>334</v>
      </c>
      <c r="C299" s="34">
        <v>5.27</v>
      </c>
      <c r="D299" s="15">
        <f t="shared" si="14"/>
        <v>52.699999999999996</v>
      </c>
      <c r="E299" s="8">
        <v>10</v>
      </c>
      <c r="F299" s="14">
        <f t="shared" si="15"/>
        <v>62.699999999999996</v>
      </c>
    </row>
    <row r="300" spans="1:6" ht="15">
      <c r="A300" s="1">
        <f t="shared" si="16"/>
        <v>291</v>
      </c>
      <c r="B300" s="27">
        <v>335</v>
      </c>
      <c r="C300" s="34">
        <v>7.97</v>
      </c>
      <c r="D300" s="15">
        <f t="shared" si="14"/>
        <v>79.7</v>
      </c>
      <c r="E300" s="8">
        <v>10</v>
      </c>
      <c r="F300" s="14">
        <f>+D300+E300</f>
        <v>89.7</v>
      </c>
    </row>
    <row r="301" spans="1:6" ht="15">
      <c r="A301" s="1">
        <f t="shared" si="16"/>
        <v>292</v>
      </c>
      <c r="B301" s="27">
        <v>336</v>
      </c>
      <c r="C301" s="34">
        <v>6.94</v>
      </c>
      <c r="D301" s="15">
        <f t="shared" si="14"/>
        <v>69.4</v>
      </c>
      <c r="E301" s="8">
        <v>10</v>
      </c>
      <c r="F301" s="39">
        <f>+D301+E301</f>
        <v>79.4</v>
      </c>
    </row>
    <row r="302" spans="1:6" ht="15">
      <c r="A302" s="1">
        <f t="shared" si="16"/>
        <v>293</v>
      </c>
      <c r="B302" s="27">
        <v>337</v>
      </c>
      <c r="C302" s="34">
        <v>5.88</v>
      </c>
      <c r="D302" s="15">
        <f t="shared" si="14"/>
        <v>58.8</v>
      </c>
      <c r="E302" s="8">
        <v>10</v>
      </c>
      <c r="F302" s="39">
        <f>+D302+E302</f>
        <v>68.8</v>
      </c>
    </row>
    <row r="303" spans="1:6" ht="15">
      <c r="A303" s="1">
        <f t="shared" si="16"/>
        <v>294</v>
      </c>
      <c r="B303" s="27">
        <v>340</v>
      </c>
      <c r="C303" s="34">
        <v>6.26</v>
      </c>
      <c r="D303" s="15">
        <f t="shared" si="14"/>
        <v>62.599999999999994</v>
      </c>
      <c r="E303" s="42"/>
      <c r="F303" s="39">
        <f aca="true" t="shared" si="17" ref="F303:F339">+D303+E303</f>
        <v>62.599999999999994</v>
      </c>
    </row>
    <row r="304" spans="1:6" ht="15">
      <c r="A304" s="1">
        <f t="shared" si="16"/>
        <v>295</v>
      </c>
      <c r="B304" s="27">
        <v>341</v>
      </c>
      <c r="C304" s="34">
        <f>4.98+1.16</f>
        <v>6.140000000000001</v>
      </c>
      <c r="D304" s="15">
        <f t="shared" si="14"/>
        <v>61.400000000000006</v>
      </c>
      <c r="E304" s="42"/>
      <c r="F304" s="39">
        <f t="shared" si="17"/>
        <v>61.400000000000006</v>
      </c>
    </row>
    <row r="305" spans="1:6" ht="15">
      <c r="A305" s="1">
        <f t="shared" si="16"/>
        <v>296</v>
      </c>
      <c r="B305" s="27">
        <v>342</v>
      </c>
      <c r="C305" s="34">
        <v>5.77</v>
      </c>
      <c r="D305" s="15">
        <f t="shared" si="14"/>
        <v>57.699999999999996</v>
      </c>
      <c r="E305" s="42"/>
      <c r="F305" s="39">
        <f t="shared" si="17"/>
        <v>57.699999999999996</v>
      </c>
    </row>
    <row r="306" spans="1:6" ht="15">
      <c r="A306" s="1">
        <f t="shared" si="16"/>
        <v>297</v>
      </c>
      <c r="B306" s="27" t="s">
        <v>13</v>
      </c>
      <c r="C306" s="34">
        <v>5.95</v>
      </c>
      <c r="D306" s="15">
        <f t="shared" si="14"/>
        <v>59.5</v>
      </c>
      <c r="E306" s="42"/>
      <c r="F306" s="39">
        <f t="shared" si="17"/>
        <v>59.5</v>
      </c>
    </row>
    <row r="307" spans="1:6" ht="15">
      <c r="A307" s="1">
        <f t="shared" si="16"/>
        <v>298</v>
      </c>
      <c r="B307" s="27">
        <v>344</v>
      </c>
      <c r="C307" s="34">
        <v>4.59</v>
      </c>
      <c r="D307" s="15">
        <f t="shared" si="14"/>
        <v>45.9</v>
      </c>
      <c r="E307" s="42"/>
      <c r="F307" s="39">
        <f t="shared" si="17"/>
        <v>45.9</v>
      </c>
    </row>
    <row r="308" spans="1:6" ht="15">
      <c r="A308" s="1">
        <f t="shared" si="16"/>
        <v>299</v>
      </c>
      <c r="B308" s="27">
        <v>345</v>
      </c>
      <c r="C308" s="34">
        <v>4.43</v>
      </c>
      <c r="D308" s="15">
        <f t="shared" si="14"/>
        <v>44.3</v>
      </c>
      <c r="E308" s="42"/>
      <c r="F308" s="39">
        <f t="shared" si="17"/>
        <v>44.3</v>
      </c>
    </row>
    <row r="309" spans="1:6" ht="13.5" customHeight="1">
      <c r="A309" s="1">
        <f t="shared" si="16"/>
        <v>300</v>
      </c>
      <c r="B309" s="27">
        <v>346</v>
      </c>
      <c r="C309" s="34">
        <v>4.59</v>
      </c>
      <c r="D309" s="15">
        <f t="shared" si="14"/>
        <v>45.9</v>
      </c>
      <c r="E309" s="42"/>
      <c r="F309" s="39">
        <f t="shared" si="17"/>
        <v>45.9</v>
      </c>
    </row>
    <row r="310" spans="1:6" ht="15">
      <c r="A310" s="1">
        <f aca="true" t="shared" si="18" ref="A310:A339">+A309+1</f>
        <v>301</v>
      </c>
      <c r="B310" s="27">
        <v>347</v>
      </c>
      <c r="C310" s="34">
        <v>4.72</v>
      </c>
      <c r="D310" s="15">
        <f t="shared" si="14"/>
        <v>47.199999999999996</v>
      </c>
      <c r="E310" s="42"/>
      <c r="F310" s="39">
        <f t="shared" si="17"/>
        <v>47.199999999999996</v>
      </c>
    </row>
    <row r="311" spans="1:6" ht="15">
      <c r="A311" s="1">
        <f t="shared" si="18"/>
        <v>302</v>
      </c>
      <c r="B311" s="27">
        <v>348</v>
      </c>
      <c r="C311" s="34">
        <v>7.35</v>
      </c>
      <c r="D311" s="15">
        <f t="shared" si="14"/>
        <v>73.5</v>
      </c>
      <c r="E311" s="42"/>
      <c r="F311" s="39">
        <f t="shared" si="17"/>
        <v>73.5</v>
      </c>
    </row>
    <row r="312" spans="1:6" ht="15">
      <c r="A312" s="1">
        <f t="shared" si="18"/>
        <v>303</v>
      </c>
      <c r="B312" s="27">
        <v>349</v>
      </c>
      <c r="C312" s="34">
        <v>4.46</v>
      </c>
      <c r="D312" s="15">
        <f t="shared" si="14"/>
        <v>44.6</v>
      </c>
      <c r="E312" s="42"/>
      <c r="F312" s="39">
        <f t="shared" si="17"/>
        <v>44.6</v>
      </c>
    </row>
    <row r="313" spans="1:6" ht="15">
      <c r="A313" s="1">
        <f t="shared" si="18"/>
        <v>304</v>
      </c>
      <c r="B313" s="27">
        <v>350</v>
      </c>
      <c r="C313" s="34">
        <v>4.28</v>
      </c>
      <c r="D313" s="15">
        <f t="shared" si="14"/>
        <v>42.800000000000004</v>
      </c>
      <c r="E313" s="42"/>
      <c r="F313" s="39">
        <f t="shared" si="17"/>
        <v>42.800000000000004</v>
      </c>
    </row>
    <row r="314" spans="1:6" ht="15">
      <c r="A314" s="1">
        <f t="shared" si="18"/>
        <v>305</v>
      </c>
      <c r="B314" s="27">
        <v>351</v>
      </c>
      <c r="C314" s="34">
        <v>4.2</v>
      </c>
      <c r="D314" s="15">
        <f t="shared" si="14"/>
        <v>42</v>
      </c>
      <c r="E314" s="42"/>
      <c r="F314" s="39">
        <f t="shared" si="17"/>
        <v>42</v>
      </c>
    </row>
    <row r="315" spans="1:6" ht="15">
      <c r="A315" s="1">
        <f t="shared" si="18"/>
        <v>306</v>
      </c>
      <c r="B315" s="27">
        <v>352</v>
      </c>
      <c r="C315" s="34">
        <v>4.39</v>
      </c>
      <c r="D315" s="15">
        <f t="shared" si="14"/>
        <v>43.9</v>
      </c>
      <c r="E315" s="42"/>
      <c r="F315" s="39">
        <f t="shared" si="17"/>
        <v>43.9</v>
      </c>
    </row>
    <row r="316" spans="1:6" ht="15">
      <c r="A316" s="1">
        <f t="shared" si="18"/>
        <v>307</v>
      </c>
      <c r="B316" s="27">
        <v>353</v>
      </c>
      <c r="C316" s="34">
        <v>8.19</v>
      </c>
      <c r="D316" s="15">
        <f t="shared" si="14"/>
        <v>81.89999999999999</v>
      </c>
      <c r="E316" s="42"/>
      <c r="F316" s="39">
        <f t="shared" si="17"/>
        <v>81.89999999999999</v>
      </c>
    </row>
    <row r="317" spans="1:6" ht="15">
      <c r="A317" s="1">
        <f t="shared" si="18"/>
        <v>308</v>
      </c>
      <c r="B317" s="27">
        <v>354</v>
      </c>
      <c r="C317" s="34">
        <v>4.63</v>
      </c>
      <c r="D317" s="15">
        <f t="shared" si="14"/>
        <v>46.3</v>
      </c>
      <c r="E317" s="42"/>
      <c r="F317" s="39">
        <f t="shared" si="17"/>
        <v>46.3</v>
      </c>
    </row>
    <row r="318" spans="1:6" ht="15">
      <c r="A318" s="1">
        <f t="shared" si="18"/>
        <v>309</v>
      </c>
      <c r="B318" s="27">
        <v>355</v>
      </c>
      <c r="C318" s="34">
        <v>4.5</v>
      </c>
      <c r="D318" s="15">
        <f t="shared" si="14"/>
        <v>45</v>
      </c>
      <c r="E318" s="42"/>
      <c r="F318" s="39">
        <f t="shared" si="17"/>
        <v>45</v>
      </c>
    </row>
    <row r="319" spans="1:6" ht="15">
      <c r="A319" s="1">
        <f t="shared" si="18"/>
        <v>310</v>
      </c>
      <c r="B319" s="27">
        <v>356</v>
      </c>
      <c r="C319" s="34">
        <v>5.34</v>
      </c>
      <c r="D319" s="15">
        <f t="shared" si="14"/>
        <v>53.4</v>
      </c>
      <c r="E319" s="42"/>
      <c r="F319" s="39">
        <f t="shared" si="17"/>
        <v>53.4</v>
      </c>
    </row>
    <row r="320" spans="1:6" ht="15">
      <c r="A320" s="1">
        <f t="shared" si="18"/>
        <v>311</v>
      </c>
      <c r="B320" s="27">
        <v>357</v>
      </c>
      <c r="C320" s="34">
        <v>7.47</v>
      </c>
      <c r="D320" s="15">
        <f t="shared" si="14"/>
        <v>74.7</v>
      </c>
      <c r="E320" s="42"/>
      <c r="F320" s="39">
        <f t="shared" si="17"/>
        <v>74.7</v>
      </c>
    </row>
    <row r="321" spans="1:6" ht="15">
      <c r="A321" s="1">
        <f t="shared" si="18"/>
        <v>312</v>
      </c>
      <c r="B321" s="27">
        <v>358</v>
      </c>
      <c r="C321" s="34">
        <f>6+2.89</f>
        <v>8.89</v>
      </c>
      <c r="D321" s="15">
        <f t="shared" si="14"/>
        <v>88.9</v>
      </c>
      <c r="E321" s="42"/>
      <c r="F321" s="39">
        <f t="shared" si="17"/>
        <v>88.9</v>
      </c>
    </row>
    <row r="322" spans="1:6" ht="15">
      <c r="A322" s="1">
        <f t="shared" si="18"/>
        <v>313</v>
      </c>
      <c r="B322" s="27">
        <v>359</v>
      </c>
      <c r="C322" s="34">
        <v>4.47</v>
      </c>
      <c r="D322" s="15">
        <f>+C322*$D$3</f>
        <v>44.699999999999996</v>
      </c>
      <c r="E322" s="42"/>
      <c r="F322" s="39">
        <f t="shared" si="17"/>
        <v>44.699999999999996</v>
      </c>
    </row>
    <row r="323" spans="1:6" ht="15">
      <c r="A323" s="1">
        <f t="shared" si="18"/>
        <v>314</v>
      </c>
      <c r="B323" s="27">
        <v>360</v>
      </c>
      <c r="C323" s="34">
        <v>13.37</v>
      </c>
      <c r="D323" s="15">
        <f>+C323*$D$3</f>
        <v>133.7</v>
      </c>
      <c r="E323" s="42"/>
      <c r="F323" s="39">
        <f t="shared" si="17"/>
        <v>133.7</v>
      </c>
    </row>
    <row r="324" spans="1:6" ht="15">
      <c r="A324" s="1">
        <f t="shared" si="18"/>
        <v>315</v>
      </c>
      <c r="B324" s="27" t="s">
        <v>21</v>
      </c>
      <c r="C324" s="34">
        <v>6.35</v>
      </c>
      <c r="D324" s="15">
        <f>+C324*$D$3</f>
        <v>63.5</v>
      </c>
      <c r="E324" s="42"/>
      <c r="F324" s="39">
        <f t="shared" si="17"/>
        <v>63.5</v>
      </c>
    </row>
    <row r="325" spans="1:6" ht="15">
      <c r="A325" s="1">
        <f>+A324+1</f>
        <v>316</v>
      </c>
      <c r="B325" s="27">
        <v>362</v>
      </c>
      <c r="C325" s="34">
        <v>6.31</v>
      </c>
      <c r="D325" s="15">
        <f>+C325*$D$3</f>
        <v>63.099999999999994</v>
      </c>
      <c r="E325" s="42"/>
      <c r="F325" s="39">
        <f t="shared" si="17"/>
        <v>63.099999999999994</v>
      </c>
    </row>
    <row r="326" spans="1:6" ht="15">
      <c r="A326" s="1">
        <f t="shared" si="18"/>
        <v>317</v>
      </c>
      <c r="B326" s="27">
        <v>363</v>
      </c>
      <c r="C326" s="34">
        <v>6</v>
      </c>
      <c r="D326" s="15">
        <f>+C326*$D$3</f>
        <v>60</v>
      </c>
      <c r="E326" s="42"/>
      <c r="F326" s="39">
        <f t="shared" si="17"/>
        <v>60</v>
      </c>
    </row>
    <row r="327" spans="1:6" ht="15">
      <c r="A327" s="1">
        <f t="shared" si="18"/>
        <v>318</v>
      </c>
      <c r="B327" s="27">
        <v>364</v>
      </c>
      <c r="C327" s="34">
        <v>6.04</v>
      </c>
      <c r="D327" s="15">
        <f>+C327*$D$3</f>
        <v>60.4</v>
      </c>
      <c r="E327" s="42"/>
      <c r="F327" s="39">
        <f t="shared" si="17"/>
        <v>60.4</v>
      </c>
    </row>
    <row r="328" spans="1:6" ht="15">
      <c r="A328" s="1">
        <f t="shared" si="18"/>
        <v>319</v>
      </c>
      <c r="B328" s="27">
        <v>365</v>
      </c>
      <c r="C328" s="34">
        <v>6.55</v>
      </c>
      <c r="D328" s="15">
        <f>+C328*$D$3</f>
        <v>65.5</v>
      </c>
      <c r="E328" s="42"/>
      <c r="F328" s="39">
        <f t="shared" si="17"/>
        <v>65.5</v>
      </c>
    </row>
    <row r="329" spans="1:6" ht="15">
      <c r="A329" s="1">
        <f t="shared" si="18"/>
        <v>320</v>
      </c>
      <c r="B329" s="27">
        <v>366</v>
      </c>
      <c r="C329" s="34">
        <v>6.45</v>
      </c>
      <c r="D329" s="15">
        <f>+C329*$D$3</f>
        <v>64.5</v>
      </c>
      <c r="E329" s="42"/>
      <c r="F329" s="39">
        <f t="shared" si="17"/>
        <v>64.5</v>
      </c>
    </row>
    <row r="330" spans="1:6" ht="15">
      <c r="A330" s="1">
        <f t="shared" si="18"/>
        <v>321</v>
      </c>
      <c r="B330" s="27">
        <v>367</v>
      </c>
      <c r="C330" s="34">
        <v>7.2</v>
      </c>
      <c r="D330" s="15">
        <f>+C330*$D$3</f>
        <v>72</v>
      </c>
      <c r="E330" s="42"/>
      <c r="F330" s="39">
        <f t="shared" si="17"/>
        <v>72</v>
      </c>
    </row>
    <row r="331" spans="1:6" ht="15">
      <c r="A331" s="1">
        <f t="shared" si="18"/>
        <v>322</v>
      </c>
      <c r="B331" s="27" t="s">
        <v>14</v>
      </c>
      <c r="C331" s="34">
        <v>5.35</v>
      </c>
      <c r="D331" s="15">
        <f>+C331*$D$3</f>
        <v>53.5</v>
      </c>
      <c r="E331" s="42"/>
      <c r="F331" s="39">
        <f t="shared" si="17"/>
        <v>53.5</v>
      </c>
    </row>
    <row r="332" spans="1:6" ht="15">
      <c r="A332" s="1">
        <f t="shared" si="18"/>
        <v>323</v>
      </c>
      <c r="B332" s="27" t="s">
        <v>15</v>
      </c>
      <c r="C332" s="34">
        <f>8.16</f>
        <v>8.16</v>
      </c>
      <c r="D332" s="15">
        <f>+C332*$D$3</f>
        <v>81.6</v>
      </c>
      <c r="E332" s="42"/>
      <c r="F332" s="39">
        <f t="shared" si="17"/>
        <v>81.6</v>
      </c>
    </row>
    <row r="333" spans="1:6" ht="15">
      <c r="A333" s="1">
        <f t="shared" si="18"/>
        <v>324</v>
      </c>
      <c r="B333" s="27" t="s">
        <v>16</v>
      </c>
      <c r="C333" s="34">
        <f>8.22+0.61</f>
        <v>8.83</v>
      </c>
      <c r="D333" s="15">
        <f>+C333*$D$3</f>
        <v>88.3</v>
      </c>
      <c r="E333" s="42"/>
      <c r="F333" s="39">
        <f t="shared" si="17"/>
        <v>88.3</v>
      </c>
    </row>
    <row r="334" spans="1:6" ht="15">
      <c r="A334" s="1">
        <f t="shared" si="18"/>
        <v>325</v>
      </c>
      <c r="B334" s="27" t="s">
        <v>17</v>
      </c>
      <c r="C334" s="34">
        <f>6.34+0.92</f>
        <v>7.26</v>
      </c>
      <c r="D334" s="15">
        <f>+C334*$D$3</f>
        <v>72.6</v>
      </c>
      <c r="E334" s="42"/>
      <c r="F334" s="39">
        <f t="shared" si="17"/>
        <v>72.6</v>
      </c>
    </row>
    <row r="335" spans="1:6" ht="15">
      <c r="A335" s="1">
        <f t="shared" si="18"/>
        <v>326</v>
      </c>
      <c r="B335" s="27" t="s">
        <v>38</v>
      </c>
      <c r="C335" s="34">
        <v>14.6</v>
      </c>
      <c r="D335" s="15">
        <f>+C335*$D$3</f>
        <v>146</v>
      </c>
      <c r="E335" s="42"/>
      <c r="F335" s="39">
        <f t="shared" si="17"/>
        <v>146</v>
      </c>
    </row>
    <row r="336" spans="1:6" ht="15">
      <c r="A336" s="1">
        <v>328</v>
      </c>
      <c r="B336" s="27" t="s">
        <v>40</v>
      </c>
      <c r="C336" s="34">
        <f>+(6.76+7.35)</f>
        <v>14.11</v>
      </c>
      <c r="D336" s="15">
        <f>+C336*$D$3</f>
        <v>141.1</v>
      </c>
      <c r="E336" s="42"/>
      <c r="F336" s="39">
        <f t="shared" si="17"/>
        <v>141.1</v>
      </c>
    </row>
    <row r="337" spans="1:6" ht="15">
      <c r="A337" s="1">
        <f t="shared" si="18"/>
        <v>329</v>
      </c>
      <c r="B337" s="27" t="s">
        <v>18</v>
      </c>
      <c r="C337" s="34">
        <f>7.5+0.54</f>
        <v>8.04</v>
      </c>
      <c r="D337" s="15">
        <f>+C337*$D$3</f>
        <v>80.39999999999999</v>
      </c>
      <c r="E337" s="42"/>
      <c r="F337" s="39">
        <f t="shared" si="17"/>
        <v>80.39999999999999</v>
      </c>
    </row>
    <row r="338" spans="1:6" ht="15">
      <c r="A338" s="1">
        <f t="shared" si="18"/>
        <v>330</v>
      </c>
      <c r="B338" s="27" t="s">
        <v>19</v>
      </c>
      <c r="C338" s="34">
        <f>7.83+1.33</f>
        <v>9.16</v>
      </c>
      <c r="D338" s="15">
        <f>+C338*$D$3</f>
        <v>91.6</v>
      </c>
      <c r="E338" s="42"/>
      <c r="F338" s="39">
        <f t="shared" si="17"/>
        <v>91.6</v>
      </c>
    </row>
    <row r="339" spans="1:6" ht="15">
      <c r="A339" s="11">
        <f t="shared" si="18"/>
        <v>331</v>
      </c>
      <c r="B339" s="30" t="s">
        <v>20</v>
      </c>
      <c r="C339" s="34">
        <v>8.4</v>
      </c>
      <c r="D339" s="16">
        <f>+C339*$D$3</f>
        <v>84</v>
      </c>
      <c r="E339" s="42"/>
      <c r="F339" s="39">
        <f t="shared" si="17"/>
        <v>84</v>
      </c>
    </row>
    <row r="340" spans="1:6" ht="15.75" thickBot="1">
      <c r="A340" s="5"/>
      <c r="B340" s="32"/>
      <c r="C340" s="35"/>
      <c r="D340" s="7"/>
      <c r="E340" s="7"/>
      <c r="F340" s="39"/>
    </row>
    <row r="341" spans="1:6" ht="15" thickBot="1">
      <c r="A341" s="6"/>
      <c r="B341" s="24"/>
      <c r="C341" s="20"/>
      <c r="D341" s="12"/>
      <c r="E341" s="13"/>
      <c r="F341" s="19"/>
    </row>
    <row r="342" spans="1:6" ht="14.25">
      <c r="A342" s="6"/>
      <c r="B342" s="25"/>
      <c r="C342" s="36"/>
      <c r="D342" s="3"/>
      <c r="E342" s="3"/>
      <c r="F342" s="40"/>
    </row>
  </sheetData>
  <sheetProtection/>
  <mergeCells count="7">
    <mergeCell ref="A1:F1"/>
    <mergeCell ref="A4:A6"/>
    <mergeCell ref="B4:B6"/>
    <mergeCell ref="C4:C6"/>
    <mergeCell ref="D4:D6"/>
    <mergeCell ref="E5:E6"/>
    <mergeCell ref="F5:F6"/>
  </mergeCells>
  <printOptions/>
  <pageMargins left="0.31496062992125984" right="0.1968503937007874" top="0.31" bottom="0.31496062992125984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Nijole Lasaitiene</dc:creator>
  <cp:keywords/>
  <dc:description/>
  <cp:lastModifiedBy>Nijolė Lašaitienė</cp:lastModifiedBy>
  <cp:lastPrinted>2018-05-16T12:00:10Z</cp:lastPrinted>
  <dcterms:created xsi:type="dcterms:W3CDTF">2011-05-30T06:00:42Z</dcterms:created>
  <dcterms:modified xsi:type="dcterms:W3CDTF">2018-06-05T13:13:02Z</dcterms:modified>
  <cp:category/>
  <cp:version/>
  <cp:contentType/>
  <cp:contentStatus/>
</cp:coreProperties>
</file>